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W:\EBM-CO18-00001 - UNIDADES DE RESPALDO PVT\08 FASE CONSTRUCCIÓN\SOLPED PLANOS ASBUILT\Termino de Referencia y Anexos\"/>
    </mc:Choice>
  </mc:AlternateContent>
  <bookViews>
    <workbookView xWindow="0" yWindow="0" windowWidth="20496" windowHeight="7020" activeTab="1"/>
  </bookViews>
  <sheets>
    <sheet name="Caratula" sheetId="3" r:id="rId1"/>
    <sheet name="LDI" sheetId="6" r:id="rId2"/>
  </sheets>
  <definedNames>
    <definedName name="_xlnm._FilterDatabase" localSheetId="1" hidden="1">LDI!$A$7:$AA$78</definedName>
    <definedName name="_xlnm.Print_Titles" localSheetId="1">LDI!$1:$7</definedName>
  </definedNames>
  <calcPr calcId="162913"/>
</workbook>
</file>

<file path=xl/calcChain.xml><?xml version="1.0" encoding="utf-8"?>
<calcChain xmlns="http://schemas.openxmlformats.org/spreadsheetml/2006/main">
  <c r="L9" i="6" l="1"/>
  <c r="Z4" i="6"/>
  <c r="M9" i="6" l="1"/>
  <c r="N9" i="6" s="1"/>
  <c r="K72" i="6"/>
  <c r="K71" i="6"/>
  <c r="K70" i="6"/>
  <c r="K69" i="6"/>
  <c r="K68" i="6"/>
  <c r="K67" i="6"/>
  <c r="K66" i="6"/>
  <c r="K65" i="6"/>
  <c r="K64" i="6"/>
  <c r="K63" i="6"/>
  <c r="K62" i="6"/>
  <c r="K61" i="6"/>
  <c r="K60" i="6"/>
  <c r="K59" i="6"/>
  <c r="K58" i="6"/>
  <c r="K57" i="6"/>
  <c r="K56" i="6"/>
  <c r="K55" i="6"/>
  <c r="K54" i="6"/>
  <c r="K53" i="6"/>
  <c r="K52" i="6"/>
  <c r="K51" i="6"/>
  <c r="K50" i="6"/>
  <c r="K49" i="6"/>
  <c r="K48" i="6"/>
  <c r="K47" i="6"/>
  <c r="K46" i="6"/>
  <c r="K45" i="6"/>
  <c r="K44" i="6"/>
  <c r="K43" i="6"/>
  <c r="K42" i="6"/>
  <c r="K41" i="6"/>
  <c r="K40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13" i="6"/>
  <c r="K14" i="6"/>
  <c r="K15" i="6"/>
  <c r="K16" i="6"/>
  <c r="K17" i="6"/>
  <c r="K18" i="6"/>
  <c r="K19" i="6"/>
  <c r="K20" i="6"/>
  <c r="K21" i="6"/>
  <c r="K22" i="6"/>
  <c r="K23" i="6"/>
  <c r="K24" i="6"/>
  <c r="K11" i="6"/>
  <c r="K10" i="6"/>
  <c r="K9" i="6"/>
  <c r="L40" i="6"/>
  <c r="M40" i="6" s="1"/>
  <c r="N40" i="6" s="1"/>
  <c r="L41" i="6"/>
  <c r="M41" i="6" s="1"/>
  <c r="N41" i="6" s="1"/>
  <c r="L42" i="6"/>
  <c r="M42" i="6" s="1"/>
  <c r="N42" i="6" s="1"/>
  <c r="L43" i="6"/>
  <c r="M43" i="6" s="1"/>
  <c r="N43" i="6" s="1"/>
  <c r="L44" i="6"/>
  <c r="M44" i="6" s="1"/>
  <c r="N44" i="6" s="1"/>
  <c r="L45" i="6"/>
  <c r="M45" i="6" s="1"/>
  <c r="N45" i="6" s="1"/>
  <c r="L46" i="6"/>
  <c r="M46" i="6" s="1"/>
  <c r="N46" i="6" s="1"/>
  <c r="L47" i="6"/>
  <c r="M47" i="6" s="1"/>
  <c r="N47" i="6" s="1"/>
  <c r="L48" i="6"/>
  <c r="M48" i="6" s="1"/>
  <c r="N48" i="6" s="1"/>
  <c r="L49" i="6"/>
  <c r="M49" i="6" s="1"/>
  <c r="N49" i="6" s="1"/>
  <c r="L50" i="6"/>
  <c r="M50" i="6" s="1"/>
  <c r="N50" i="6" s="1"/>
  <c r="L51" i="6"/>
  <c r="M51" i="6" s="1"/>
  <c r="N51" i="6" s="1"/>
  <c r="L52" i="6"/>
  <c r="M52" i="6" s="1"/>
  <c r="N52" i="6" s="1"/>
  <c r="L53" i="6"/>
  <c r="M53" i="6" s="1"/>
  <c r="N53" i="6" s="1"/>
  <c r="L54" i="6"/>
  <c r="M54" i="6" s="1"/>
  <c r="N54" i="6" s="1"/>
  <c r="L55" i="6"/>
  <c r="M55" i="6" s="1"/>
  <c r="N55" i="6" s="1"/>
  <c r="L56" i="6"/>
  <c r="M56" i="6" s="1"/>
  <c r="N56" i="6" s="1"/>
  <c r="L57" i="6"/>
  <c r="M57" i="6" s="1"/>
  <c r="N57" i="6" s="1"/>
  <c r="L58" i="6"/>
  <c r="M58" i="6" s="1"/>
  <c r="N58" i="6" s="1"/>
  <c r="L59" i="6"/>
  <c r="M59" i="6" s="1"/>
  <c r="N59" i="6" s="1"/>
  <c r="L60" i="6"/>
  <c r="M60" i="6" s="1"/>
  <c r="N60" i="6" s="1"/>
  <c r="L61" i="6"/>
  <c r="M61" i="6" s="1"/>
  <c r="N61" i="6" s="1"/>
  <c r="L62" i="6"/>
  <c r="M62" i="6" s="1"/>
  <c r="N62" i="6" s="1"/>
  <c r="L63" i="6"/>
  <c r="M63" i="6" s="1"/>
  <c r="N63" i="6" s="1"/>
  <c r="L64" i="6"/>
  <c r="M64" i="6" s="1"/>
  <c r="N64" i="6" s="1"/>
  <c r="L65" i="6"/>
  <c r="M65" i="6" s="1"/>
  <c r="N65" i="6" s="1"/>
  <c r="L66" i="6"/>
  <c r="M66" i="6" s="1"/>
  <c r="N66" i="6" s="1"/>
  <c r="L67" i="6"/>
  <c r="M67" i="6" s="1"/>
  <c r="N67" i="6" s="1"/>
  <c r="L68" i="6"/>
  <c r="M68" i="6" s="1"/>
  <c r="N68" i="6" s="1"/>
  <c r="L69" i="6"/>
  <c r="M69" i="6" s="1"/>
  <c r="N69" i="6" s="1"/>
  <c r="L70" i="6"/>
  <c r="M70" i="6" s="1"/>
  <c r="N70" i="6" s="1"/>
  <c r="L71" i="6"/>
  <c r="M71" i="6" s="1"/>
  <c r="N71" i="6" s="1"/>
  <c r="L72" i="6"/>
  <c r="M72" i="6" s="1"/>
  <c r="N72" i="6" s="1"/>
  <c r="L26" i="6"/>
  <c r="M26" i="6" s="1"/>
  <c r="N26" i="6" s="1"/>
  <c r="L27" i="6"/>
  <c r="M27" i="6" s="1"/>
  <c r="N27" i="6" s="1"/>
  <c r="L28" i="6"/>
  <c r="M28" i="6" s="1"/>
  <c r="N28" i="6" s="1"/>
  <c r="L29" i="6"/>
  <c r="M29" i="6" s="1"/>
  <c r="N29" i="6" s="1"/>
  <c r="L30" i="6"/>
  <c r="M30" i="6" s="1"/>
  <c r="N30" i="6" s="1"/>
  <c r="L31" i="6"/>
  <c r="M31" i="6" s="1"/>
  <c r="N31" i="6" s="1"/>
  <c r="L32" i="6"/>
  <c r="M32" i="6" s="1"/>
  <c r="N32" i="6" s="1"/>
  <c r="L33" i="6"/>
  <c r="M33" i="6" s="1"/>
  <c r="N33" i="6" s="1"/>
  <c r="L34" i="6"/>
  <c r="M34" i="6" s="1"/>
  <c r="N34" i="6" s="1"/>
  <c r="L35" i="6"/>
  <c r="M35" i="6" s="1"/>
  <c r="N35" i="6" s="1"/>
  <c r="L36" i="6"/>
  <c r="M36" i="6" s="1"/>
  <c r="N36" i="6" s="1"/>
  <c r="L37" i="6"/>
  <c r="M37" i="6" s="1"/>
  <c r="N37" i="6" s="1"/>
  <c r="L38" i="6"/>
  <c r="M38" i="6" s="1"/>
  <c r="N38" i="6" s="1"/>
  <c r="L13" i="6"/>
  <c r="M13" i="6" s="1"/>
  <c r="N13" i="6" s="1"/>
  <c r="L14" i="6"/>
  <c r="M14" i="6" s="1"/>
  <c r="N14" i="6" s="1"/>
  <c r="L15" i="6"/>
  <c r="M15" i="6" s="1"/>
  <c r="N15" i="6" s="1"/>
  <c r="L16" i="6"/>
  <c r="M16" i="6" s="1"/>
  <c r="N16" i="6" s="1"/>
  <c r="L17" i="6"/>
  <c r="M17" i="6" s="1"/>
  <c r="N17" i="6" s="1"/>
  <c r="L18" i="6"/>
  <c r="M18" i="6" s="1"/>
  <c r="N18" i="6" s="1"/>
  <c r="L19" i="6"/>
  <c r="M19" i="6" s="1"/>
  <c r="N19" i="6" s="1"/>
  <c r="L20" i="6"/>
  <c r="M20" i="6" s="1"/>
  <c r="N20" i="6" s="1"/>
  <c r="L21" i="6"/>
  <c r="M21" i="6" s="1"/>
  <c r="N21" i="6" s="1"/>
  <c r="L22" i="6"/>
  <c r="M22" i="6" s="1"/>
  <c r="N22" i="6" s="1"/>
  <c r="L23" i="6"/>
  <c r="M23" i="6" s="1"/>
  <c r="N23" i="6" s="1"/>
  <c r="L24" i="6"/>
  <c r="M24" i="6" s="1"/>
  <c r="N24" i="6" s="1"/>
  <c r="L10" i="6"/>
  <c r="M10" i="6" s="1"/>
  <c r="N10" i="6" s="1"/>
  <c r="L11" i="6"/>
  <c r="M11" i="6" s="1"/>
  <c r="N11" i="6" s="1"/>
</calcChain>
</file>

<file path=xl/sharedStrings.xml><?xml version="1.0" encoding="utf-8"?>
<sst xmlns="http://schemas.openxmlformats.org/spreadsheetml/2006/main" count="520" uniqueCount="241">
  <si>
    <t>PROYECTO: “SERVICIO DE CONSTRUCCIÓN UNIDADES DE RESPALDO POLIDUCTO VILLAMONTES – TARIJA (PVT)”</t>
  </si>
  <si>
    <t>Rev.</t>
  </si>
  <si>
    <t>ELABORADO</t>
  </si>
  <si>
    <t>Siglas y Firma del Responsable</t>
  </si>
  <si>
    <t>REVISADO</t>
  </si>
  <si>
    <t>APROBADO</t>
  </si>
  <si>
    <t>Fecha de Emisión</t>
  </si>
  <si>
    <t>A</t>
  </si>
  <si>
    <t>Primera Emisión</t>
  </si>
  <si>
    <t>OBJETO DE EMISIÓN / DESCRIPCIÓN DEL CAMBIO</t>
  </si>
  <si>
    <t>"SERVICIO DE CONTRUCCIÓN UNIDADES DE RESPALDO POLIDUCTO VILLAMONTES - TARIJA (PVT)"</t>
  </si>
  <si>
    <t>Información Documento</t>
  </si>
  <si>
    <t>N°</t>
  </si>
  <si>
    <t>Esp.</t>
  </si>
  <si>
    <t>Tipo doc.</t>
  </si>
  <si>
    <t>Código Documento</t>
  </si>
  <si>
    <t>Titulo del Documento</t>
  </si>
  <si>
    <t>Estado</t>
  </si>
  <si>
    <t>GE</t>
  </si>
  <si>
    <t>DOCUMENTOS</t>
  </si>
  <si>
    <t>GENERALES</t>
  </si>
  <si>
    <t>LD</t>
  </si>
  <si>
    <t>MQ</t>
  </si>
  <si>
    <t>PM</t>
  </si>
  <si>
    <t>PR</t>
  </si>
  <si>
    <t>PROCESOS</t>
  </si>
  <si>
    <t>LI</t>
  </si>
  <si>
    <t xml:space="preserve">LISTA DE VÁLVULAS </t>
  </si>
  <si>
    <t>LISTA DE TIE-INS</t>
  </si>
  <si>
    <t>LISTA DE EQUIPOS</t>
  </si>
  <si>
    <t>HD</t>
  </si>
  <si>
    <t>PL</t>
  </si>
  <si>
    <t>INDICE DE PLANOS DE PROCESOS</t>
  </si>
  <si>
    <t>ME</t>
  </si>
  <si>
    <t>MECÁNICOS</t>
  </si>
  <si>
    <t>LM</t>
  </si>
  <si>
    <t>LISTA DE MATERIALES MECÁNICOS</t>
  </si>
  <si>
    <t>INDICE DE PLANOS MECÁNICOS</t>
  </si>
  <si>
    <t>CI</t>
  </si>
  <si>
    <t>CIVILES</t>
  </si>
  <si>
    <t>INDICE DE PLANOS CIVILES</t>
  </si>
  <si>
    <t xml:space="preserve">PLOT PLAN DE OBRAS CIVILES </t>
  </si>
  <si>
    <t>PLANO FUNDACIÓN AEREOENFRIADOR PARA CONVERTIDOR DE TORQUE</t>
  </si>
  <si>
    <t xml:space="preserve">PLANO DE SOPORTES PARA TUBERÍAS </t>
  </si>
  <si>
    <t>SUR-E212-GE-00-LD-001</t>
  </si>
  <si>
    <t>LISTA MAESTRA DE DOCUMENTOS DE INGENIERÍA ESTACIÓN SP ENTRE RÍOS</t>
  </si>
  <si>
    <t>MAQUETA 3D - ENTRE RÍOS</t>
  </si>
  <si>
    <t>PLANO MATRIZ - ENTRE RÍOS</t>
  </si>
  <si>
    <t>SUR-E212-GE-00-MQ-001</t>
  </si>
  <si>
    <t>SUR-E212-GE-00-PM-001</t>
  </si>
  <si>
    <t>SUR-E212-PR-00-LI-002</t>
  </si>
  <si>
    <t>SUR-E212-PR-00-LI-003</t>
  </si>
  <si>
    <t>SUR-E212-PR-00-LI-004</t>
  </si>
  <si>
    <t>SUR-E212-PR-00-HD-001</t>
  </si>
  <si>
    <t>SUR-E212-PR-00-HD-002</t>
  </si>
  <si>
    <t>TJ-E212-PR-00-02-01 de 01</t>
  </si>
  <si>
    <t>SUR-E212-ME-00-LM-001</t>
  </si>
  <si>
    <t>TJ-E212-ME-00-02-01 de 01</t>
  </si>
  <si>
    <t>TJ-E212-ME-00-04-01 de 01</t>
  </si>
  <si>
    <t>TJ-E212-CI-00-02-01 de 01</t>
  </si>
  <si>
    <t>TJ-E212-CI-00-04-01 de 01</t>
  </si>
  <si>
    <t>TJ-E212-CI-00-11-01 de 04</t>
  </si>
  <si>
    <t>TJ-E212-CI-00-11-02 de 04</t>
  </si>
  <si>
    <t xml:space="preserve">DIAGRAMA DE TUBERÍAS E INSTRUMENTACIÓN (P&amp;ID) DEL SISTEMA - ESTACIÓN ENTRE RIOS </t>
  </si>
  <si>
    <t xml:space="preserve">DIAGRAMA DE TUBERÍAS E INSTRUMENTACIÓN (P&amp;ID) DE ALIVIOS - ESTACIÓN ENTRE RIOS </t>
  </si>
  <si>
    <t>PLOT PLAN ESTACIÓN ENTRE RIOS</t>
  </si>
  <si>
    <t>KEY PLAN ESTACIÓN ENTRE RIOS</t>
  </si>
  <si>
    <t>TJ-E212-ME-00-07-01 de 01</t>
  </si>
  <si>
    <t>CUADERNILLO DE ISOMÉTRICOS</t>
  </si>
  <si>
    <t>PLANO VISTA EN ELEVACIÓN 1</t>
  </si>
  <si>
    <t>PLANO VISTA EN ELEVACIÓN 2</t>
  </si>
  <si>
    <t>TJ-E212-ME-00-09-01 de 02</t>
  </si>
  <si>
    <t>TJ-E212-ME-00-09-02 de 02</t>
  </si>
  <si>
    <t>PLANO VISTA EN PLANTA ÁREA BOMBA UBP-03</t>
  </si>
  <si>
    <t>PLANO VISTA EN PLANTA ÁREA FLARE (FL-01)</t>
  </si>
  <si>
    <t>PLANO VISTA EN PLANTA ÁREA KNOCK OUT DRUM KOD (V-02)</t>
  </si>
  <si>
    <t>PLANO DE FUNDACIONES PARA SOPORTES DE TUBERÍAS</t>
  </si>
  <si>
    <t>PLANO DE DETALLE ACERAS DE ACCESO Y LOSAS NUEVAS</t>
  </si>
  <si>
    <t>PLANO DE CÁMARAS DE DRENAJE INDUSTRIAL VISTA EN PLANTA, CORTE Y DETALLES</t>
  </si>
  <si>
    <t>PLANO VISTA EN PLANTA DE ADECUACIÓN SALA DE CONTROL</t>
  </si>
  <si>
    <t>PLANO DE DETALLE ELEVACIONES DE ADECUACIÓN SALA DE CONTROL</t>
  </si>
  <si>
    <t>PLANO DE DETALLE SECCIONES DE ADECUACIÓN SALA DE CONTROL</t>
  </si>
  <si>
    <t>PLANO DE LOSA PARA PLC</t>
  </si>
  <si>
    <t>SUR-E212-CI-00-LI-001</t>
  </si>
  <si>
    <t>PLANO DE FUNDACIÓN KNOCK OUT DRUM KOD (V-02)</t>
  </si>
  <si>
    <t>PLANO DE VISTAS Y DETALLES DE PASARELAS Y ESCALERAS PARA KNOCK OUT DRUM KOD (V-02)</t>
  </si>
  <si>
    <r>
      <t xml:space="preserve">                                            
</t>
    </r>
    <r>
      <rPr>
        <sz val="8"/>
        <color rgb="FF000000"/>
        <rFont val="Arial"/>
        <family val="2"/>
      </rPr>
      <t>Coord. Proyecto</t>
    </r>
  </si>
  <si>
    <t>SUR-E212-PR-00-HD-003</t>
  </si>
  <si>
    <t>TJ-E212-PR-00-03-02 DE 03=8 7.8.21</t>
  </si>
  <si>
    <t>TJ-E212-PR-00-03-03 de 03=1 7.8.21</t>
  </si>
  <si>
    <t>ISE-1118-ENR-EB-DM-LM-001=0 Lista de materiales</t>
  </si>
  <si>
    <t>TJ-E212-EQ-00-03-01 de 01 (Plano Matriz)</t>
  </si>
  <si>
    <t>TJ-E212-ME-00-03-01 de 01 (Maqueta 3D)</t>
  </si>
  <si>
    <t>NUEVO/ACT-VAL</t>
  </si>
  <si>
    <t>NUEVO</t>
  </si>
  <si>
    <t>ACT-VAL</t>
  </si>
  <si>
    <t>TJ-E212-ME-00-02-01 DE 02
TJ-E212-ME-00-02-02 DE 02</t>
  </si>
  <si>
    <t>TJ-E212-ME-00-04-01 de 01=0 Modif vista en planta</t>
  </si>
  <si>
    <t>ISE-1118-ENR-EB-DM-LE-001=0</t>
  </si>
  <si>
    <t>ISE-1118-ENR-EB-DM-LI-001</t>
  </si>
  <si>
    <t>TJ-E212-AR-01-09-02 de 03</t>
  </si>
  <si>
    <t>TJ-E212-AR-01-09-01 de 03</t>
  </si>
  <si>
    <t>TJ-E212-AR-01-09-03 de 03</t>
  </si>
  <si>
    <t>TJ-E212-CI-00-08-01 de 08=0</t>
  </si>
  <si>
    <t>TJ-E212-CI-00-08-06 de 08=0</t>
  </si>
  <si>
    <t>TJ-E212-CI-00-08-07 de 08=0</t>
  </si>
  <si>
    <t>TJ-E212-CI-00-08-07 de 14. Solo referencial</t>
  </si>
  <si>
    <t>TJ-E212-CI-00-08-08 de 08=0</t>
  </si>
  <si>
    <t>TJ-E212-CI-00-08-11 de 14=0</t>
  </si>
  <si>
    <t>TJ-E212-CI-00-11-01 de 01=0</t>
  </si>
  <si>
    <t>TJ-E212-CI-00-12-01 de 03=0</t>
  </si>
  <si>
    <t>TJ-E212-CI-00-12-03 de 03=0</t>
  </si>
  <si>
    <t>TJ-E212-ME-00-05-01 de 01=0 key plan</t>
  </si>
  <si>
    <t>TJ-E212-ME-00-09-01 de 02=0 vista en planta</t>
  </si>
  <si>
    <t>TJ-E212-ME-00-09-02 de 02=0 elevación</t>
  </si>
  <si>
    <t>SOLO PDF</t>
  </si>
  <si>
    <t>EDITABLE</t>
  </si>
  <si>
    <t>OBSERVACIONES</t>
  </si>
  <si>
    <t>CODIGO ENTREGADO</t>
  </si>
  <si>
    <t>EDITABLE / PDF</t>
  </si>
  <si>
    <t>NOTAS</t>
  </si>
  <si>
    <t>Actualizar</t>
  </si>
  <si>
    <t>Actualizar lista</t>
  </si>
  <si>
    <t>Elaborar nuevo</t>
  </si>
  <si>
    <t>Actualizar, debería llevar un código de plano general</t>
  </si>
  <si>
    <t>PLANO VISTA EN PLANTA ÁREA TANQUE DE ALIVIO DE GLP (V-01)</t>
  </si>
  <si>
    <t xml:space="preserve">LISTA DE MATERIALES CIVILES </t>
  </si>
  <si>
    <t>TJ-E212-AR-01-05-01 de 02
TJ-E212-AR-01-05-02 de 02</t>
  </si>
  <si>
    <t>PLANO CÁMARAS ELÉCTRICAS E INSTRUMENTACIÓN</t>
  </si>
  <si>
    <t>PLANO DE POSTE DE ILUMINACIÓN Y FUNDACIÓN</t>
  </si>
  <si>
    <t>HOJA DE DATOS VÁLVULA DE CONTROL PCV-500</t>
  </si>
  <si>
    <t>HOJA DE DATOS VÁLVULAS REGULADORAS PV-200 / PV-381 / PV-382</t>
  </si>
  <si>
    <t>HOJA DE DATOS VÁLVULA DE ALIVIO PSV-200 / PSV-380</t>
  </si>
  <si>
    <t>TIPICO MECÁNICO GENERAL DEL CONJUNTO FLARE (FL-01)</t>
  </si>
  <si>
    <t>TJ-E212-ME-00-05-01 de 06</t>
  </si>
  <si>
    <t>TJ-E212-ME-00-05-02 de 06</t>
  </si>
  <si>
    <t>TJ-E212-ME-00-05-03 de 06</t>
  </si>
  <si>
    <t>TJ-E212-ME-00-05-04 de 06</t>
  </si>
  <si>
    <t>TJ-E212-ME-00-05-05 de 06</t>
  </si>
  <si>
    <t>TJ-E212-ME-00-05-06 de 06</t>
  </si>
  <si>
    <t>TJ-E212-ME-00-11-01 de 01</t>
  </si>
  <si>
    <t>PLANO DE FUNDACIÓN BOMBA DE REINYECCION DE GLP (P-02)</t>
  </si>
  <si>
    <t>PLANO DE FUNDACIÓN TANQUE DE ALIVIO GLP (V-01)</t>
  </si>
  <si>
    <t>PLANO DE VISTAS Y DETALLES DE PASARELAS Y ESCALERAS PARA TANQUE DE ALIVIO GLP (V-01)</t>
  </si>
  <si>
    <t>PLANO DE DETALLE MURO DE PROTECCIÓN EN ÁREA TANQUE DE ALIVIO DE GLP (V-01) Y ÁREA KNOCK OUT DRUM KOD (V-02)</t>
  </si>
  <si>
    <t>PLANO DE FUNDACIÓN Y ANCLAJE DE RIENDAS FLARE (FL-01)</t>
  </si>
  <si>
    <t>Página: 1 de 6</t>
  </si>
  <si>
    <t>Página: 2 de 6</t>
  </si>
  <si>
    <t>PLANO BASES Y SOPORTES PARA SILENCIADOR/CAÑO DE ESCAPE UBP-03</t>
  </si>
  <si>
    <t>PLANO DE FUNDACIÓN UNIDAD DE BOMBEO PRINCIPAL UBP-03 Y CANAL DE DRENAJE INDUSTRIAL</t>
  </si>
  <si>
    <t>TDR</t>
  </si>
  <si>
    <t>2.2; 2.4</t>
  </si>
  <si>
    <t>2.5; 2.6</t>
  </si>
  <si>
    <t>TÍPICO DE REPOSICIÓN DE LOSAS Y ACERAS</t>
  </si>
  <si>
    <t>2.7; 2.8</t>
  </si>
  <si>
    <t>TÍPICOS CONSTRUCTIVOS CIVILES BASES Y SOPORTES E&amp;I</t>
  </si>
  <si>
    <t>PLANO DE DETALLES DE PLATAFORMA METÁLICA, ESCALERAS Y PASARELAS</t>
  </si>
  <si>
    <t>TJ-E212-CI-00-08-04 de 08=0
TJ-E212-CI-00-08-05 de 08=0
TJ-E212-AR-01-09-03 de 03
TJ-E212-AR-01-05-02 de 02</t>
  </si>
  <si>
    <t xml:space="preserve">PLANO DE TAPAS METÁLICAS Y REJILLAS PARA CÁMARAS ELÉCTRICAS E INSTRUMENTACIÓN </t>
  </si>
  <si>
    <t>2.13; 2.14</t>
  </si>
  <si>
    <t>PLANO DE POSTE, FUNDACIÓN Y ANCLAJE DE RIENDAS PARA PARARAYOS</t>
  </si>
  <si>
    <r>
      <t xml:space="preserve">TJ-E212-CI-00-08-12 de 14=0; </t>
    </r>
    <r>
      <rPr>
        <sz val="8"/>
        <rFont val="Arial"/>
        <family val="2"/>
      </rPr>
      <t>TDR</t>
    </r>
  </si>
  <si>
    <t>TDR; SC-E19-CI-00-09-19 de 19. Solo Referencia</t>
  </si>
  <si>
    <t>PLANO DE DETALLE TRINCHERAS, TAPAS EN SALA ELÉCTRICA Y SALA DE CONTROL</t>
  </si>
  <si>
    <t>PLANO DE DETALLE DE ADECUACIÓN DE SALA DE GENERADORES EXISTENTE</t>
  </si>
  <si>
    <t>PLANO DE FUNDACIÓN PARA NUEVA UNIDAD DE GENERACIÓN</t>
  </si>
  <si>
    <t>2.25; 2.26</t>
  </si>
  <si>
    <t>PLANO VISTA EN PLANTA NUEVA UNIDAD DE GENERACIÓN</t>
  </si>
  <si>
    <t>2.18; 4.10</t>
  </si>
  <si>
    <t>3.1; 3.2</t>
  </si>
  <si>
    <t>3.1; 3.2; 3.3</t>
  </si>
  <si>
    <t>3.1; 3.2; 3.3; 3.4; 3.5; 3.6; 3.7</t>
  </si>
  <si>
    <t>PLANO AMPLIACIÓN CAÑO DE ESCAPE NUEVA UNIDAD DE GENERACIÓN</t>
  </si>
  <si>
    <t>TJ-E212-CI-00-08-01 de 28</t>
  </si>
  <si>
    <t>TJ-E212-CI-00-08-02 de 28</t>
  </si>
  <si>
    <t>TJ-E212-CI-00-08-03 de 28</t>
  </si>
  <si>
    <t>TJ-E212-CI-00-08-04 de 28</t>
  </si>
  <si>
    <t>TJ-E212-CI-00-08-05 de 28</t>
  </si>
  <si>
    <t>TJ-E212-CI-00-08-06 de 28</t>
  </si>
  <si>
    <t>TJ-E212-CI-00-08-07 de 28</t>
  </si>
  <si>
    <t>TJ-E212-CI-00-08-08 de 28</t>
  </si>
  <si>
    <t>TJ-E212-CI-00-08-09 de 28</t>
  </si>
  <si>
    <t>TJ-E212-CI-00-08-10 de 28</t>
  </si>
  <si>
    <t>TJ-E212-CI-00-08-11 de 28</t>
  </si>
  <si>
    <t>TJ-E212-CI-00-08-12 de 28</t>
  </si>
  <si>
    <t>TJ-E212-CI-00-08-13 de 28</t>
  </si>
  <si>
    <t>TJ-E212-CI-00-08-14 de 28</t>
  </si>
  <si>
    <t>TJ-E212-CI-00-08-15 de 28</t>
  </si>
  <si>
    <t>TJ-E212-CI-00-08-16 de 28</t>
  </si>
  <si>
    <t>TJ-E212-CI-00-08-17 de 28</t>
  </si>
  <si>
    <t>TJ-E212-CI-00-08-18 de 28</t>
  </si>
  <si>
    <t>TJ-E212-CI-00-08-19 de 28</t>
  </si>
  <si>
    <t>TJ-E212-CI-00-08-20 de 28</t>
  </si>
  <si>
    <t>TJ-E212-CI-00-08-21 de 28</t>
  </si>
  <si>
    <t>TJ-E212-CI-00-08-22 de 28</t>
  </si>
  <si>
    <t>TJ-E212-CI-00-08-23 de 28</t>
  </si>
  <si>
    <t>TJ-E212-CI-00-08-24 de 28</t>
  </si>
  <si>
    <t>TJ-E212-CI-00-08-25 de 28</t>
  </si>
  <si>
    <t>TJ-E212-CI-00-08-26 de 28</t>
  </si>
  <si>
    <t>TJ-E212-CI-00-08-27 de 28</t>
  </si>
  <si>
    <t>TJ-E212-CI-00-08-28 de 28</t>
  </si>
  <si>
    <t>PLANO DE VISTAS Y DETALLES DE CERRAMIENTO Y PORTON DE INGRESO EN ÁREA FLARE (FL-01)</t>
  </si>
  <si>
    <t>TJ-E212-PR-00-03-01 de 03</t>
  </si>
  <si>
    <t>TJ-E212-PR-00-03-02 de 03</t>
  </si>
  <si>
    <t>TJ-E212-PR-00-03-03 de 03</t>
  </si>
  <si>
    <t>DIAGRAMA DE FLUJO DE PROCESO (PFD) DEL SISTEMA - ENTRE RIOS</t>
  </si>
  <si>
    <t>B</t>
  </si>
  <si>
    <t>Segunda Emisión</t>
  </si>
  <si>
    <t>SIMBOLOGÍA Y LEYENDAS P&amp;ID</t>
  </si>
  <si>
    <t>TJ-E212-PR-00-10-01 de 02</t>
  </si>
  <si>
    <t>TJ-E212-PR-00-10-02 de 02</t>
  </si>
  <si>
    <t>SE: Se divide en dos el plano de simbología y leyendas, para una mejor dsitribución en tamaño TABLOIDE para su mejor manejo en físico.</t>
  </si>
  <si>
    <t>ANULADO</t>
  </si>
  <si>
    <t>C</t>
  </si>
  <si>
    <t>Fecha de entrega</t>
  </si>
  <si>
    <t>Rev. C</t>
  </si>
  <si>
    <t>Tercera Emisión</t>
  </si>
  <si>
    <t xml:space="preserve">Fecha Actual </t>
  </si>
  <si>
    <t xml:space="preserve">Dias contractuales </t>
  </si>
  <si>
    <t xml:space="preserve">Alerta </t>
  </si>
  <si>
    <t xml:space="preserve">FECHA DEVOLUCIÓN </t>
  </si>
  <si>
    <t xml:space="preserve">DIAS CONTRACTUALES </t>
  </si>
  <si>
    <t xml:space="preserve">Vencido </t>
  </si>
  <si>
    <t xml:space="preserve">Por vencer </t>
  </si>
  <si>
    <t xml:space="preserve">En Tiempo </t>
  </si>
  <si>
    <t>FECHA ACTUAL</t>
  </si>
  <si>
    <t>DIAS RESTANTES</t>
  </si>
  <si>
    <t xml:space="preserve">Fecha y remito  devolución </t>
  </si>
  <si>
    <t xml:space="preserve">ESTADO </t>
  </si>
  <si>
    <t>RYPFBTR 017 ER 18.08.22</t>
  </si>
  <si>
    <t xml:space="preserve">Observado </t>
  </si>
  <si>
    <t xml:space="preserve">Verificar </t>
  </si>
  <si>
    <t xml:space="preserve">PRIMER ENVÍO </t>
  </si>
  <si>
    <t>SEGUNDO ENVÍO</t>
  </si>
  <si>
    <t>Fecha de Entrega</t>
  </si>
  <si>
    <r>
      <t xml:space="preserve">         
</t>
    </r>
    <r>
      <rPr>
        <sz val="8"/>
        <color rgb="FF000000"/>
        <rFont val="Arial"/>
        <family val="2"/>
      </rPr>
      <t>Coord. Ingeniería</t>
    </r>
  </si>
  <si>
    <r>
      <t xml:space="preserve">
</t>
    </r>
    <r>
      <rPr>
        <sz val="8"/>
        <color rgb="FF000000"/>
        <rFont val="Arial"/>
        <family val="2"/>
      </rPr>
      <t>Gerente Proyecto</t>
    </r>
  </si>
  <si>
    <r>
      <t xml:space="preserve">            
</t>
    </r>
    <r>
      <rPr>
        <sz val="8"/>
        <color rgb="FF000000"/>
        <rFont val="Arial"/>
        <family val="2"/>
      </rPr>
      <t>Coord. Ingeniería</t>
    </r>
  </si>
  <si>
    <r>
      <t xml:space="preserve">              
</t>
    </r>
    <r>
      <rPr>
        <sz val="8"/>
        <color rgb="FF000000"/>
        <rFont val="Arial"/>
        <family val="2"/>
      </rPr>
      <t>Coord. Ingeniería</t>
    </r>
  </si>
  <si>
    <t>LISTA MAESTRA DE DOCUMENTOS DE INGENIERÍA 
ESTACIÓN  ENTRE RÍOS</t>
  </si>
  <si>
    <t xml:space="preserve">LISTA DE ENTREGABLES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</si>
</sst>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rgb="FF000000"/>
      <name val="Calibri"/>
      <family val="2"/>
      <charset val="204"/>
    </font>
    <font>
      <b/>
      <sz val="8"/>
      <color rgb="FF000000"/>
      <name val="Arial"/>
      <family val="2"/>
    </font>
    <font>
      <sz val="11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2"/>
      <color rgb="FF000000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u/>
      <sz val="11"/>
      <color theme="10"/>
      <name val="Calibri"/>
      <family val="2"/>
      <charset val="204"/>
    </font>
    <font>
      <sz val="8"/>
      <color rgb="FFFF0000"/>
      <name val="Arial"/>
      <family val="2"/>
    </font>
    <font>
      <sz val="10"/>
      <color rgb="FF000000"/>
      <name val="Calibri"/>
      <family val="2"/>
      <charset val="204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149">
    <xf numFmtId="0" fontId="0" fillId="0" borderId="0" xfId="0"/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0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7" fillId="0" borderId="0" xfId="0" applyFont="1" applyFill="1" applyBorder="1"/>
    <xf numFmtId="0" fontId="7" fillId="0" borderId="26" xfId="0" applyFont="1" applyBorder="1" applyAlignment="1">
      <alignment horizontal="center"/>
    </xf>
    <xf numFmtId="0" fontId="9" fillId="2" borderId="1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left" vertical="center" wrapText="1" indent="1"/>
    </xf>
    <xf numFmtId="0" fontId="9" fillId="3" borderId="4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 indent="1"/>
    </xf>
    <xf numFmtId="0" fontId="9" fillId="3" borderId="1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9" fillId="4" borderId="27" xfId="0" applyFont="1" applyFill="1" applyBorder="1" applyAlignment="1">
      <alignment horizontal="center" vertical="center"/>
    </xf>
    <xf numFmtId="0" fontId="9" fillId="4" borderId="27" xfId="0" applyFont="1" applyFill="1" applyBorder="1" applyAlignment="1">
      <alignment horizontal="center" vertical="center" wrapText="1"/>
    </xf>
    <xf numFmtId="14" fontId="1" fillId="0" borderId="9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 wrapText="1" indent="1"/>
    </xf>
    <xf numFmtId="0" fontId="9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9" fontId="13" fillId="0" borderId="0" xfId="1" applyNumberFormat="1"/>
    <xf numFmtId="0" fontId="8" fillId="3" borderId="28" xfId="0" applyFont="1" applyFill="1" applyBorder="1" applyAlignment="1">
      <alignment horizontal="left" vertical="center" wrapText="1" indent="1"/>
    </xf>
    <xf numFmtId="0" fontId="14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5" fillId="0" borderId="0" xfId="0" applyFont="1" applyAlignment="1">
      <alignment wrapText="1"/>
    </xf>
    <xf numFmtId="0" fontId="10" fillId="4" borderId="29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 indent="1"/>
    </xf>
    <xf numFmtId="0" fontId="10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0" fontId="9" fillId="3" borderId="3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6" xfId="0" applyFont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left" vertical="center" wrapText="1" indent="1"/>
    </xf>
    <xf numFmtId="0" fontId="9" fillId="3" borderId="24" xfId="0" applyFont="1" applyFill="1" applyBorder="1" applyAlignment="1">
      <alignment horizontal="center" vertical="center"/>
    </xf>
    <xf numFmtId="0" fontId="9" fillId="3" borderId="24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14" fontId="3" fillId="0" borderId="28" xfId="0" applyNumberFormat="1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center" vertical="center"/>
    </xf>
    <xf numFmtId="14" fontId="3" fillId="0" borderId="24" xfId="0" applyNumberFormat="1" applyFont="1" applyFill="1" applyBorder="1" applyAlignment="1">
      <alignment horizontal="center" vertical="center"/>
    </xf>
    <xf numFmtId="0" fontId="3" fillId="0" borderId="28" xfId="0" applyNumberFormat="1" applyFont="1" applyFill="1" applyBorder="1" applyAlignment="1">
      <alignment horizontal="center" vertical="center"/>
    </xf>
    <xf numFmtId="14" fontId="10" fillId="0" borderId="1" xfId="0" applyNumberFormat="1" applyFont="1" applyBorder="1" applyAlignment="1">
      <alignment vertical="center"/>
    </xf>
    <xf numFmtId="1" fontId="3" fillId="0" borderId="28" xfId="0" applyNumberFormat="1" applyFont="1" applyFill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/>
    </xf>
    <xf numFmtId="0" fontId="9" fillId="2" borderId="4" xfId="0" applyFont="1" applyFill="1" applyBorder="1" applyAlignment="1">
      <alignment vertical="center"/>
    </xf>
    <xf numFmtId="0" fontId="9" fillId="8" borderId="27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5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6" fillId="0" borderId="18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/>
    </xf>
    <xf numFmtId="0" fontId="9" fillId="8" borderId="3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13"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57151</xdr:colOff>
      <xdr:row>0</xdr:row>
      <xdr:rowOff>171450</xdr:rowOff>
    </xdr:from>
    <xdr:to>
      <xdr:col>7</xdr:col>
      <xdr:colOff>1047751</xdr:colOff>
      <xdr:row>1</xdr:row>
      <xdr:rowOff>160655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34051" y="171450"/>
          <a:ext cx="990600" cy="4273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173355</xdr:colOff>
      <xdr:row>0</xdr:row>
      <xdr:rowOff>156210</xdr:rowOff>
    </xdr:from>
    <xdr:to>
      <xdr:col>26</xdr:col>
      <xdr:colOff>1496397</xdr:colOff>
      <xdr:row>3</xdr:row>
      <xdr:rowOff>260985</xdr:rowOff>
    </xdr:to>
    <xdr:pic>
      <xdr:nvPicPr>
        <xdr:cNvPr id="3" name="Imagen 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95935" y="156210"/>
          <a:ext cx="1323042" cy="5543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6</xdr:col>
      <xdr:colOff>304800</xdr:colOff>
      <xdr:row>0</xdr:row>
      <xdr:rowOff>304800</xdr:rowOff>
    </xdr:from>
    <xdr:ext cx="824753" cy="475129"/>
    <xdr:pic>
      <xdr:nvPicPr>
        <xdr:cNvPr id="4" name="image1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117976" y="304800"/>
          <a:ext cx="824753" cy="475129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view="pageBreakPreview" zoomScale="115" zoomScaleNormal="100" zoomScaleSheetLayoutView="115" workbookViewId="0">
      <selection activeCell="C8" sqref="B7:C8"/>
    </sheetView>
  </sheetViews>
  <sheetFormatPr baseColWidth="10" defaultColWidth="11.44140625" defaultRowHeight="13.8" x14ac:dyDescent="0.25"/>
  <cols>
    <col min="1" max="1" width="6.88671875" style="1" customWidth="1"/>
    <col min="2" max="2" width="9" style="1" customWidth="1"/>
    <col min="3" max="3" width="12" style="1" customWidth="1"/>
    <col min="4" max="4" width="14" style="1" customWidth="1"/>
    <col min="5" max="5" width="14.6640625" style="1" customWidth="1"/>
    <col min="6" max="6" width="15.109375" style="1" customWidth="1"/>
    <col min="7" max="7" width="13.44140625" style="1" customWidth="1"/>
    <col min="8" max="8" width="16.5546875" style="1" customWidth="1"/>
    <col min="9" max="16384" width="11.44140625" style="1"/>
  </cols>
  <sheetData>
    <row r="1" spans="1:8" ht="34.5" customHeight="1" x14ac:dyDescent="0.25">
      <c r="A1" s="96"/>
      <c r="B1" s="96"/>
      <c r="C1" s="97" t="s">
        <v>0</v>
      </c>
      <c r="D1" s="98"/>
      <c r="E1" s="99"/>
      <c r="F1" s="100"/>
      <c r="G1" s="101"/>
      <c r="H1" s="96"/>
    </row>
    <row r="2" spans="1:8" ht="30.75" customHeight="1" x14ac:dyDescent="0.25">
      <c r="A2" s="96"/>
      <c r="B2" s="96"/>
      <c r="C2" s="102" t="s">
        <v>45</v>
      </c>
      <c r="D2" s="103"/>
      <c r="E2" s="104"/>
      <c r="F2" s="3" t="s">
        <v>215</v>
      </c>
      <c r="G2" s="2" t="s">
        <v>146</v>
      </c>
      <c r="H2" s="96"/>
    </row>
    <row r="30" spans="1:8" ht="14.4" thickBot="1" x14ac:dyDescent="0.3"/>
    <row r="31" spans="1:8" ht="19.5" customHeight="1" x14ac:dyDescent="0.25">
      <c r="A31" s="86" t="s">
        <v>1</v>
      </c>
      <c r="B31" s="88" t="s">
        <v>9</v>
      </c>
      <c r="C31" s="89"/>
      <c r="D31" s="90"/>
      <c r="E31" s="8" t="s">
        <v>2</v>
      </c>
      <c r="F31" s="8" t="s">
        <v>4</v>
      </c>
      <c r="G31" s="8" t="s">
        <v>5</v>
      </c>
      <c r="H31" s="94" t="s">
        <v>6</v>
      </c>
    </row>
    <row r="32" spans="1:8" ht="21" thickBot="1" x14ac:dyDescent="0.3">
      <c r="A32" s="87"/>
      <c r="B32" s="91"/>
      <c r="C32" s="92"/>
      <c r="D32" s="93"/>
      <c r="E32" s="9" t="s">
        <v>3</v>
      </c>
      <c r="F32" s="9" t="s">
        <v>3</v>
      </c>
      <c r="G32" s="9" t="s">
        <v>3</v>
      </c>
      <c r="H32" s="95"/>
    </row>
    <row r="33" spans="1:8" ht="14.25" customHeight="1" x14ac:dyDescent="0.25">
      <c r="A33" s="111"/>
      <c r="B33" s="114"/>
      <c r="C33" s="115"/>
      <c r="D33" s="116"/>
      <c r="E33" s="7"/>
      <c r="F33" s="7"/>
      <c r="G33" s="7"/>
      <c r="H33" s="7"/>
    </row>
    <row r="34" spans="1:8" ht="14.25" customHeight="1" x14ac:dyDescent="0.25">
      <c r="A34" s="112"/>
      <c r="B34" s="117"/>
      <c r="C34" s="118"/>
      <c r="D34" s="119"/>
      <c r="E34" s="4"/>
      <c r="F34" s="4"/>
      <c r="G34" s="4"/>
      <c r="H34" s="4"/>
    </row>
    <row r="35" spans="1:8" ht="14.25" customHeight="1" x14ac:dyDescent="0.25">
      <c r="A35" s="112"/>
      <c r="B35" s="117"/>
      <c r="C35" s="118"/>
      <c r="D35" s="119"/>
      <c r="E35" s="4"/>
      <c r="F35" s="4"/>
      <c r="G35" s="4"/>
      <c r="H35" s="4"/>
    </row>
    <row r="36" spans="1:8" ht="15" customHeight="1" thickBot="1" x14ac:dyDescent="0.3">
      <c r="A36" s="113"/>
      <c r="B36" s="120"/>
      <c r="C36" s="121"/>
      <c r="D36" s="122"/>
      <c r="E36" s="6"/>
      <c r="F36" s="6"/>
      <c r="G36" s="6"/>
      <c r="H36" s="6"/>
    </row>
    <row r="37" spans="1:8" ht="26.25" customHeight="1" thickBot="1" x14ac:dyDescent="0.3">
      <c r="A37" s="31" t="s">
        <v>7</v>
      </c>
      <c r="B37" s="105" t="s">
        <v>8</v>
      </c>
      <c r="C37" s="106"/>
      <c r="D37" s="107"/>
      <c r="E37" s="32" t="s">
        <v>235</v>
      </c>
      <c r="F37" s="32" t="s">
        <v>86</v>
      </c>
      <c r="G37" s="32" t="s">
        <v>236</v>
      </c>
      <c r="H37" s="29">
        <v>44762</v>
      </c>
    </row>
    <row r="38" spans="1:8" ht="21" thickBot="1" x14ac:dyDescent="0.3">
      <c r="A38" s="57" t="s">
        <v>206</v>
      </c>
      <c r="B38" s="105" t="s">
        <v>207</v>
      </c>
      <c r="C38" s="106"/>
      <c r="D38" s="107"/>
      <c r="E38" s="32" t="s">
        <v>237</v>
      </c>
      <c r="F38" s="32" t="s">
        <v>86</v>
      </c>
      <c r="G38" s="32" t="s">
        <v>236</v>
      </c>
      <c r="H38" s="29">
        <v>44778</v>
      </c>
    </row>
    <row r="39" spans="1:8" ht="21" thickBot="1" x14ac:dyDescent="0.3">
      <c r="A39" s="65" t="s">
        <v>213</v>
      </c>
      <c r="B39" s="105" t="s">
        <v>216</v>
      </c>
      <c r="C39" s="106"/>
      <c r="D39" s="107"/>
      <c r="E39" s="32" t="s">
        <v>238</v>
      </c>
      <c r="F39" s="32" t="s">
        <v>86</v>
      </c>
      <c r="G39" s="32" t="s">
        <v>236</v>
      </c>
      <c r="H39" s="29">
        <v>44789</v>
      </c>
    </row>
    <row r="40" spans="1:8" ht="16.2" thickBot="1" x14ac:dyDescent="0.3">
      <c r="A40" s="6"/>
      <c r="B40" s="108"/>
      <c r="C40" s="109"/>
      <c r="D40" s="110"/>
      <c r="E40" s="5"/>
      <c r="F40" s="5"/>
      <c r="G40" s="5"/>
      <c r="H40" s="5"/>
    </row>
  </sheetData>
  <mergeCells count="17">
    <mergeCell ref="B38:D38"/>
    <mergeCell ref="B39:D39"/>
    <mergeCell ref="B40:D40"/>
    <mergeCell ref="A33:A36"/>
    <mergeCell ref="B33:D33"/>
    <mergeCell ref="B34:D34"/>
    <mergeCell ref="B35:D35"/>
    <mergeCell ref="B36:D36"/>
    <mergeCell ref="B37:D37"/>
    <mergeCell ref="A31:A32"/>
    <mergeCell ref="B31:D32"/>
    <mergeCell ref="H31:H32"/>
    <mergeCell ref="A1:B2"/>
    <mergeCell ref="C1:E1"/>
    <mergeCell ref="F1:G1"/>
    <mergeCell ref="H1:H2"/>
    <mergeCell ref="C2:E2"/>
  </mergeCells>
  <pageMargins left="0.70866141732283472" right="0.70866141732283472" top="0.74803149606299213" bottom="0.74803149606299213" header="0.11811023622047245" footer="0.31496062992125984"/>
  <pageSetup paperSize="122" scale="19" orientation="portrait" r:id="rId1"/>
  <headerFooter>
    <oddFooter>&amp;L&amp;"Arial,Negrita Cursiva"&amp;10Este documento es propiedad de la Empresa SUR ENERGY S.R.L. No sacar copias al documento, solicitar copia controlada al Dpto. SIG.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tabSelected="1" zoomScale="85" zoomScaleNormal="85" zoomScaleSheetLayoutView="100" zoomScalePageLayoutView="90" workbookViewId="0">
      <selection activeCell="AC7" sqref="AC7"/>
    </sheetView>
  </sheetViews>
  <sheetFormatPr baseColWidth="10" defaultRowHeight="14.4" x14ac:dyDescent="0.3"/>
  <cols>
    <col min="1" max="1" width="7.5546875" customWidth="1"/>
    <col min="2" max="2" width="8.33203125" customWidth="1"/>
    <col min="3" max="3" width="8.109375" customWidth="1"/>
    <col min="4" max="4" width="23" customWidth="1"/>
    <col min="5" max="5" width="52.33203125" customWidth="1"/>
    <col min="6" max="6" width="12.6640625" hidden="1" customWidth="1"/>
    <col min="7" max="7" width="8.33203125" customWidth="1"/>
    <col min="8" max="8" width="12" customWidth="1"/>
    <col min="9" max="9" width="12" hidden="1" customWidth="1"/>
    <col min="10" max="10" width="18.33203125" hidden="1" customWidth="1"/>
    <col min="11" max="11" width="12.5546875" hidden="1" customWidth="1"/>
    <col min="12" max="12" width="15.44140625" hidden="1" customWidth="1"/>
    <col min="13" max="13" width="12.44140625" hidden="1" customWidth="1"/>
    <col min="14" max="14" width="12" hidden="1" customWidth="1"/>
    <col min="15" max="15" width="35.33203125" hidden="1" customWidth="1"/>
    <col min="16" max="25" width="16.109375" style="56" hidden="1" customWidth="1"/>
    <col min="26" max="26" width="12.44140625" hidden="1" customWidth="1"/>
    <col min="27" max="27" width="23.109375" hidden="1" customWidth="1"/>
    <col min="28" max="28" width="36.88671875" style="45" hidden="1" customWidth="1"/>
    <col min="29" max="29" width="45" bestFit="1" customWidth="1"/>
    <col min="30" max="30" width="52.5546875" bestFit="1" customWidth="1"/>
    <col min="31" max="31" width="93" bestFit="1" customWidth="1"/>
  </cols>
  <sheetData>
    <row r="1" spans="1:28" ht="27" customHeight="1" x14ac:dyDescent="0.3">
      <c r="A1" s="138"/>
      <c r="B1" s="138"/>
      <c r="C1" s="138"/>
      <c r="D1" s="139" t="s">
        <v>10</v>
      </c>
      <c r="E1" s="140"/>
      <c r="F1" s="126"/>
      <c r="G1" s="127"/>
      <c r="H1" s="127"/>
      <c r="I1" s="128"/>
      <c r="J1" s="66"/>
      <c r="K1" s="78" t="s">
        <v>222</v>
      </c>
      <c r="L1" s="66"/>
      <c r="M1" s="69"/>
      <c r="N1" s="69"/>
      <c r="O1" s="44"/>
      <c r="P1" s="48" t="s">
        <v>219</v>
      </c>
      <c r="Q1" s="48"/>
      <c r="R1" s="48"/>
      <c r="S1" s="48"/>
      <c r="T1" s="48"/>
      <c r="U1" s="48"/>
      <c r="V1" s="48"/>
      <c r="W1" s="48"/>
      <c r="X1" s="48"/>
      <c r="Y1" s="48"/>
      <c r="Z1" s="44">
        <v>3</v>
      </c>
      <c r="AA1" s="135"/>
    </row>
    <row r="2" spans="1:28" ht="27" customHeight="1" x14ac:dyDescent="0.3">
      <c r="A2" s="138"/>
      <c r="B2" s="138"/>
      <c r="C2" s="138"/>
      <c r="D2" s="141"/>
      <c r="E2" s="142"/>
      <c r="F2" s="129"/>
      <c r="G2" s="130"/>
      <c r="H2" s="130"/>
      <c r="I2" s="131"/>
      <c r="J2" s="77"/>
      <c r="K2" s="80" t="s">
        <v>223</v>
      </c>
      <c r="L2" s="77"/>
      <c r="M2" s="77"/>
      <c r="N2" s="77"/>
      <c r="O2" s="44"/>
      <c r="P2" s="48"/>
      <c r="Q2" s="48"/>
      <c r="R2" s="48"/>
      <c r="S2" s="48"/>
      <c r="T2" s="48"/>
      <c r="U2" s="48"/>
      <c r="V2" s="48"/>
      <c r="W2" s="48"/>
      <c r="X2" s="48"/>
      <c r="Y2" s="48"/>
      <c r="Z2" s="44"/>
      <c r="AA2" s="136"/>
    </row>
    <row r="3" spans="1:28" ht="31.5" customHeight="1" x14ac:dyDescent="0.3">
      <c r="A3" s="138"/>
      <c r="B3" s="138"/>
      <c r="C3" s="138"/>
      <c r="D3" s="143"/>
      <c r="E3" s="144"/>
      <c r="F3" s="132"/>
      <c r="G3" s="133"/>
      <c r="H3" s="133"/>
      <c r="I3" s="134"/>
      <c r="J3" s="67"/>
      <c r="K3" s="79" t="s">
        <v>224</v>
      </c>
      <c r="L3" s="67"/>
      <c r="M3" s="70"/>
      <c r="N3" s="70"/>
      <c r="O3" s="44"/>
      <c r="P3" s="48" t="s">
        <v>218</v>
      </c>
      <c r="Q3" s="48"/>
      <c r="R3" s="48"/>
      <c r="S3" s="48"/>
      <c r="T3" s="48"/>
      <c r="U3" s="48"/>
      <c r="V3" s="48"/>
      <c r="W3" s="48"/>
      <c r="X3" s="48"/>
      <c r="Y3" s="48"/>
      <c r="Z3" s="44">
        <v>5</v>
      </c>
      <c r="AA3" s="136"/>
    </row>
    <row r="4" spans="1:28" ht="43.5" customHeight="1" x14ac:dyDescent="0.3">
      <c r="A4" s="138"/>
      <c r="B4" s="138"/>
      <c r="C4" s="138"/>
      <c r="D4" s="145" t="s">
        <v>239</v>
      </c>
      <c r="E4" s="145"/>
      <c r="F4" s="30"/>
      <c r="G4" s="30" t="s">
        <v>215</v>
      </c>
      <c r="H4" s="146" t="s">
        <v>147</v>
      </c>
      <c r="I4" s="146"/>
      <c r="J4" s="146"/>
      <c r="K4" s="146"/>
      <c r="L4" s="146"/>
      <c r="M4" s="146"/>
      <c r="N4" s="146"/>
      <c r="O4" s="146"/>
      <c r="P4" s="49" t="s">
        <v>217</v>
      </c>
      <c r="Q4" s="49"/>
      <c r="R4" s="49"/>
      <c r="S4" s="49"/>
      <c r="T4" s="49"/>
      <c r="U4" s="49"/>
      <c r="V4" s="49"/>
      <c r="W4" s="49"/>
      <c r="X4" s="49"/>
      <c r="Y4" s="49"/>
      <c r="Z4" s="75">
        <f ca="1">TODAY()</f>
        <v>45588</v>
      </c>
      <c r="AA4" s="137"/>
    </row>
    <row r="5" spans="1:28" x14ac:dyDescent="0.3">
      <c r="A5" s="10"/>
      <c r="B5" s="11"/>
      <c r="C5" s="12"/>
      <c r="D5" s="13"/>
      <c r="E5" s="14" t="s">
        <v>240</v>
      </c>
      <c r="F5" s="11"/>
      <c r="G5" s="11"/>
      <c r="H5" s="11"/>
      <c r="I5" s="11"/>
      <c r="J5" s="11"/>
      <c r="K5" s="11"/>
      <c r="L5" s="11"/>
      <c r="M5" s="11"/>
      <c r="N5" s="11"/>
      <c r="O5" s="11"/>
      <c r="P5" s="50"/>
      <c r="Q5" s="50"/>
      <c r="R5" s="50"/>
      <c r="S5" s="50"/>
      <c r="T5" s="50"/>
      <c r="U5" s="50"/>
      <c r="V5" s="50"/>
      <c r="W5" s="50"/>
      <c r="X5" s="50"/>
      <c r="Y5" s="50"/>
      <c r="Z5" s="11"/>
      <c r="AA5" s="15"/>
    </row>
    <row r="6" spans="1:28" ht="28.5" customHeight="1" x14ac:dyDescent="0.3">
      <c r="A6" s="16"/>
      <c r="B6" s="123" t="s">
        <v>11</v>
      </c>
      <c r="C6" s="124"/>
      <c r="D6" s="124"/>
      <c r="E6" s="125"/>
      <c r="F6" s="82"/>
      <c r="G6" s="83"/>
      <c r="H6" s="83"/>
      <c r="I6" s="147" t="s">
        <v>232</v>
      </c>
      <c r="J6" s="147"/>
      <c r="K6" s="147"/>
      <c r="L6" s="147"/>
      <c r="M6" s="147"/>
      <c r="N6" s="147"/>
      <c r="O6" s="147"/>
      <c r="P6" s="147"/>
      <c r="Q6" s="147"/>
      <c r="R6" s="148" t="s">
        <v>233</v>
      </c>
      <c r="S6" s="148"/>
      <c r="T6" s="148"/>
      <c r="U6" s="148"/>
      <c r="V6" s="148"/>
      <c r="W6" s="148"/>
      <c r="X6" s="148"/>
      <c r="Y6" s="148"/>
      <c r="Z6" s="83"/>
      <c r="AA6" s="84"/>
    </row>
    <row r="7" spans="1:28" ht="30" customHeight="1" x14ac:dyDescent="0.3">
      <c r="A7" s="27" t="s">
        <v>12</v>
      </c>
      <c r="B7" s="27" t="s">
        <v>13</v>
      </c>
      <c r="C7" s="28" t="s">
        <v>14</v>
      </c>
      <c r="D7" s="27" t="s">
        <v>15</v>
      </c>
      <c r="E7" s="27" t="s">
        <v>16</v>
      </c>
      <c r="F7" s="28" t="s">
        <v>93</v>
      </c>
      <c r="G7" s="28" t="s">
        <v>1</v>
      </c>
      <c r="H7" s="27" t="s">
        <v>17</v>
      </c>
      <c r="I7" s="28" t="s">
        <v>214</v>
      </c>
      <c r="J7" s="28"/>
      <c r="K7" s="28"/>
      <c r="L7" s="28"/>
      <c r="M7" s="28"/>
      <c r="N7" s="28"/>
      <c r="O7" s="27" t="s">
        <v>118</v>
      </c>
      <c r="P7" s="28"/>
      <c r="Q7" s="28"/>
      <c r="R7" s="85"/>
      <c r="S7" s="85"/>
      <c r="T7" s="85"/>
      <c r="U7" s="85"/>
      <c r="V7" s="85"/>
      <c r="W7" s="85"/>
      <c r="X7" s="85"/>
      <c r="Y7" s="85"/>
      <c r="Z7" s="27" t="s">
        <v>119</v>
      </c>
      <c r="AA7" s="27" t="s">
        <v>117</v>
      </c>
      <c r="AB7" s="46" t="s">
        <v>120</v>
      </c>
    </row>
    <row r="8" spans="1:28" ht="40.5" customHeight="1" x14ac:dyDescent="0.3">
      <c r="A8" s="17"/>
      <c r="B8" s="24" t="s">
        <v>18</v>
      </c>
      <c r="C8" s="18"/>
      <c r="D8" s="18" t="s">
        <v>19</v>
      </c>
      <c r="E8" s="19" t="s">
        <v>20</v>
      </c>
      <c r="F8" s="18"/>
      <c r="G8" s="18"/>
      <c r="H8" s="18"/>
      <c r="I8" s="51" t="s">
        <v>234</v>
      </c>
      <c r="J8" s="81" t="s">
        <v>221</v>
      </c>
      <c r="K8" s="81" t="s">
        <v>225</v>
      </c>
      <c r="L8" s="81" t="s">
        <v>220</v>
      </c>
      <c r="M8" s="81" t="s">
        <v>226</v>
      </c>
      <c r="N8" s="24"/>
      <c r="O8" s="24"/>
      <c r="P8" s="81" t="s">
        <v>227</v>
      </c>
      <c r="Q8" s="81" t="s">
        <v>228</v>
      </c>
      <c r="R8" s="81"/>
      <c r="S8" s="81"/>
      <c r="T8" s="81"/>
      <c r="U8" s="81"/>
      <c r="V8" s="81"/>
      <c r="W8" s="81"/>
      <c r="X8" s="81"/>
      <c r="Y8" s="81"/>
      <c r="Z8" s="18"/>
      <c r="AA8" s="20"/>
    </row>
    <row r="9" spans="1:28" ht="25.5" customHeight="1" x14ac:dyDescent="0.3">
      <c r="A9" s="21">
        <v>1</v>
      </c>
      <c r="B9" s="21" t="s">
        <v>18</v>
      </c>
      <c r="C9" s="21" t="s">
        <v>21</v>
      </c>
      <c r="D9" s="21" t="s">
        <v>44</v>
      </c>
      <c r="E9" s="41" t="s">
        <v>45</v>
      </c>
      <c r="F9" s="21" t="s">
        <v>94</v>
      </c>
      <c r="G9" s="21"/>
      <c r="H9" s="21"/>
      <c r="I9" s="68">
        <v>44789</v>
      </c>
      <c r="J9" s="74">
        <v>5</v>
      </c>
      <c r="K9" s="71">
        <f ca="1">TODAY()</f>
        <v>45588</v>
      </c>
      <c r="L9" s="71">
        <f>I9+J9</f>
        <v>44794</v>
      </c>
      <c r="M9" s="76">
        <f ca="1">L9-Z$4</f>
        <v>-794</v>
      </c>
      <c r="N9" s="76" t="str">
        <f ca="1">IF(M9&lt;=0,K$1,IF(M9&lt;=2,K$2,K$3))</f>
        <v xml:space="preserve">Vencido </v>
      </c>
      <c r="O9" s="21"/>
      <c r="P9" s="52" t="s">
        <v>229</v>
      </c>
      <c r="Q9" s="52" t="s">
        <v>230</v>
      </c>
      <c r="R9" s="52"/>
      <c r="S9" s="52"/>
      <c r="T9" s="52"/>
      <c r="U9" s="52"/>
      <c r="V9" s="52"/>
      <c r="W9" s="52"/>
      <c r="X9" s="52"/>
      <c r="Y9" s="52"/>
      <c r="Z9" s="21"/>
      <c r="AA9" s="21"/>
      <c r="AB9" s="45" t="s">
        <v>123</v>
      </c>
    </row>
    <row r="10" spans="1:28" ht="25.5" customHeight="1" x14ac:dyDescent="0.3">
      <c r="A10" s="21">
        <v>6</v>
      </c>
      <c r="B10" s="22" t="s">
        <v>18</v>
      </c>
      <c r="C10" s="22" t="s">
        <v>22</v>
      </c>
      <c r="D10" s="22" t="s">
        <v>48</v>
      </c>
      <c r="E10" s="23" t="s">
        <v>46</v>
      </c>
      <c r="F10" s="22" t="s">
        <v>95</v>
      </c>
      <c r="G10" s="22"/>
      <c r="H10" s="22"/>
      <c r="I10" s="68">
        <v>44803</v>
      </c>
      <c r="J10" s="74">
        <v>5</v>
      </c>
      <c r="K10" s="71">
        <f t="shared" ref="K10" ca="1" si="0">TODAY()</f>
        <v>45588</v>
      </c>
      <c r="L10" s="71">
        <f t="shared" ref="L10:L11" si="1">I10+J10</f>
        <v>44808</v>
      </c>
      <c r="M10" s="76">
        <f t="shared" ref="M10:M38" ca="1" si="2">L10-Z$4</f>
        <v>-780</v>
      </c>
      <c r="N10" s="76" t="str">
        <f t="shared" ref="N10:N38" ca="1" si="3">IF(M10&lt;=0,K$1,K$3)</f>
        <v xml:space="preserve">Vencido </v>
      </c>
      <c r="O10" s="22" t="s">
        <v>92</v>
      </c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22" t="s">
        <v>116</v>
      </c>
      <c r="AA10" s="22"/>
      <c r="AB10" s="45" t="s">
        <v>124</v>
      </c>
    </row>
    <row r="11" spans="1:28" ht="25.5" customHeight="1" x14ac:dyDescent="0.3">
      <c r="A11" s="21">
        <v>7</v>
      </c>
      <c r="B11" s="22" t="s">
        <v>18</v>
      </c>
      <c r="C11" s="22" t="s">
        <v>23</v>
      </c>
      <c r="D11" s="22" t="s">
        <v>49</v>
      </c>
      <c r="E11" s="23" t="s">
        <v>47</v>
      </c>
      <c r="F11" s="22" t="s">
        <v>95</v>
      </c>
      <c r="G11" s="22"/>
      <c r="H11" s="22"/>
      <c r="I11" s="68">
        <v>44810</v>
      </c>
      <c r="J11" s="74">
        <v>5</v>
      </c>
      <c r="K11" s="71">
        <f ca="1">TODAY()</f>
        <v>45588</v>
      </c>
      <c r="L11" s="71">
        <f t="shared" si="1"/>
        <v>44815</v>
      </c>
      <c r="M11" s="76">
        <f t="shared" ca="1" si="2"/>
        <v>-773</v>
      </c>
      <c r="N11" s="76" t="str">
        <f t="shared" ca="1" si="3"/>
        <v xml:space="preserve">Vencido </v>
      </c>
      <c r="O11" s="22" t="s">
        <v>91</v>
      </c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22" t="s">
        <v>116</v>
      </c>
      <c r="AA11" s="22"/>
      <c r="AB11" s="45" t="s">
        <v>124</v>
      </c>
    </row>
    <row r="12" spans="1:28" ht="25.5" customHeight="1" x14ac:dyDescent="0.3">
      <c r="A12" s="33"/>
      <c r="B12" s="34" t="s">
        <v>24</v>
      </c>
      <c r="C12" s="35"/>
      <c r="D12" s="36" t="s">
        <v>19</v>
      </c>
      <c r="E12" s="37" t="s">
        <v>25</v>
      </c>
      <c r="F12" s="25"/>
      <c r="G12" s="25"/>
      <c r="H12" s="25"/>
      <c r="I12" s="68"/>
      <c r="J12" s="72"/>
      <c r="K12" s="72"/>
      <c r="L12" s="72"/>
      <c r="M12" s="72"/>
      <c r="N12" s="72"/>
      <c r="O12" s="25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26"/>
      <c r="AA12" s="26"/>
    </row>
    <row r="13" spans="1:28" ht="25.5" customHeight="1" x14ac:dyDescent="0.3">
      <c r="A13" s="22">
        <v>14</v>
      </c>
      <c r="B13" s="22" t="s">
        <v>24</v>
      </c>
      <c r="C13" s="22" t="s">
        <v>26</v>
      </c>
      <c r="D13" s="22" t="s">
        <v>50</v>
      </c>
      <c r="E13" s="23" t="s">
        <v>27</v>
      </c>
      <c r="F13" s="22" t="s">
        <v>95</v>
      </c>
      <c r="G13" s="22"/>
      <c r="H13" s="22"/>
      <c r="I13" s="68">
        <v>44800</v>
      </c>
      <c r="J13" s="74">
        <v>5</v>
      </c>
      <c r="K13" s="71">
        <f t="shared" ref="K13:K44" ca="1" si="4">TODAY()</f>
        <v>45588</v>
      </c>
      <c r="L13" s="71">
        <f t="shared" ref="L13:L24" si="5">I13+J13</f>
        <v>44805</v>
      </c>
      <c r="M13" s="76">
        <f t="shared" ca="1" si="2"/>
        <v>-783</v>
      </c>
      <c r="N13" s="76" t="str">
        <f t="shared" ca="1" si="3"/>
        <v xml:space="preserve">Vencido </v>
      </c>
      <c r="O13" s="43" t="s">
        <v>98</v>
      </c>
      <c r="P13" s="54">
        <v>3.4</v>
      </c>
      <c r="Q13" s="54"/>
      <c r="R13" s="54"/>
      <c r="S13" s="54"/>
      <c r="T13" s="54"/>
      <c r="U13" s="54"/>
      <c r="V13" s="54"/>
      <c r="W13" s="54"/>
      <c r="X13" s="54"/>
      <c r="Y13" s="54"/>
      <c r="Z13" s="22" t="s">
        <v>116</v>
      </c>
      <c r="AA13" s="22"/>
      <c r="AB13" s="45" t="s">
        <v>122</v>
      </c>
    </row>
    <row r="14" spans="1:28" ht="25.5" customHeight="1" x14ac:dyDescent="0.3">
      <c r="A14" s="22">
        <v>15</v>
      </c>
      <c r="B14" s="22" t="s">
        <v>24</v>
      </c>
      <c r="C14" s="22" t="s">
        <v>26</v>
      </c>
      <c r="D14" s="22" t="s">
        <v>51</v>
      </c>
      <c r="E14" s="23" t="s">
        <v>28</v>
      </c>
      <c r="F14" s="22" t="s">
        <v>95</v>
      </c>
      <c r="G14" s="22"/>
      <c r="H14" s="22"/>
      <c r="I14" s="68">
        <v>44800</v>
      </c>
      <c r="J14" s="74">
        <v>5</v>
      </c>
      <c r="K14" s="71">
        <f t="shared" ca="1" si="4"/>
        <v>45588</v>
      </c>
      <c r="L14" s="71">
        <f t="shared" si="5"/>
        <v>44805</v>
      </c>
      <c r="M14" s="76">
        <f t="shared" ca="1" si="2"/>
        <v>-783</v>
      </c>
      <c r="N14" s="76" t="str">
        <f t="shared" ca="1" si="3"/>
        <v xml:space="preserve">Vencido </v>
      </c>
      <c r="O14" s="43" t="s">
        <v>99</v>
      </c>
      <c r="P14" s="54">
        <v>3.4</v>
      </c>
      <c r="Q14" s="54"/>
      <c r="R14" s="54"/>
      <c r="S14" s="54"/>
      <c r="T14" s="54"/>
      <c r="U14" s="54"/>
      <c r="V14" s="54"/>
      <c r="W14" s="54"/>
      <c r="X14" s="54"/>
      <c r="Y14" s="54"/>
      <c r="Z14" s="22" t="s">
        <v>116</v>
      </c>
      <c r="AA14" s="22"/>
      <c r="AB14" s="45" t="s">
        <v>122</v>
      </c>
    </row>
    <row r="15" spans="1:28" ht="25.5" customHeight="1" x14ac:dyDescent="0.3">
      <c r="A15" s="22">
        <v>16</v>
      </c>
      <c r="B15" s="22" t="s">
        <v>24</v>
      </c>
      <c r="C15" s="22" t="s">
        <v>26</v>
      </c>
      <c r="D15" s="22" t="s">
        <v>52</v>
      </c>
      <c r="E15" s="23" t="s">
        <v>29</v>
      </c>
      <c r="F15" s="22" t="s">
        <v>94</v>
      </c>
      <c r="G15" s="22"/>
      <c r="H15" s="22"/>
      <c r="I15" s="68">
        <v>44800</v>
      </c>
      <c r="J15" s="74">
        <v>5</v>
      </c>
      <c r="K15" s="71">
        <f t="shared" ca="1" si="4"/>
        <v>45588</v>
      </c>
      <c r="L15" s="71">
        <f t="shared" si="5"/>
        <v>44805</v>
      </c>
      <c r="M15" s="76">
        <f t="shared" ca="1" si="2"/>
        <v>-783</v>
      </c>
      <c r="N15" s="76" t="str">
        <f t="shared" ca="1" si="3"/>
        <v xml:space="preserve">Vencido </v>
      </c>
      <c r="O15" s="22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22"/>
      <c r="AA15" s="22"/>
      <c r="AB15" s="45" t="s">
        <v>123</v>
      </c>
    </row>
    <row r="16" spans="1:28" ht="25.5" customHeight="1" x14ac:dyDescent="0.3">
      <c r="A16" s="22">
        <v>17</v>
      </c>
      <c r="B16" s="22" t="s">
        <v>24</v>
      </c>
      <c r="C16" s="22" t="s">
        <v>30</v>
      </c>
      <c r="D16" s="22" t="s">
        <v>53</v>
      </c>
      <c r="E16" s="23" t="s">
        <v>132</v>
      </c>
      <c r="F16" s="22" t="s">
        <v>94</v>
      </c>
      <c r="G16" s="22"/>
      <c r="H16" s="22"/>
      <c r="I16" s="68">
        <v>44793</v>
      </c>
      <c r="J16" s="74">
        <v>5</v>
      </c>
      <c r="K16" s="71">
        <f t="shared" ca="1" si="4"/>
        <v>45588</v>
      </c>
      <c r="L16" s="71">
        <f t="shared" si="5"/>
        <v>44798</v>
      </c>
      <c r="M16" s="76">
        <f t="shared" ca="1" si="2"/>
        <v>-790</v>
      </c>
      <c r="N16" s="76" t="str">
        <f t="shared" ca="1" si="3"/>
        <v xml:space="preserve">Vencido </v>
      </c>
      <c r="O16" s="22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22"/>
      <c r="AA16" s="22"/>
      <c r="AB16" s="45" t="s">
        <v>123</v>
      </c>
    </row>
    <row r="17" spans="1:31" ht="25.5" customHeight="1" x14ac:dyDescent="0.3">
      <c r="A17" s="22">
        <v>18</v>
      </c>
      <c r="B17" s="22" t="s">
        <v>24</v>
      </c>
      <c r="C17" s="22" t="s">
        <v>30</v>
      </c>
      <c r="D17" s="22" t="s">
        <v>54</v>
      </c>
      <c r="E17" s="23" t="s">
        <v>130</v>
      </c>
      <c r="F17" s="22" t="s">
        <v>94</v>
      </c>
      <c r="G17" s="22"/>
      <c r="H17" s="22"/>
      <c r="I17" s="68">
        <v>44793</v>
      </c>
      <c r="J17" s="74">
        <v>5</v>
      </c>
      <c r="K17" s="71">
        <f t="shared" ca="1" si="4"/>
        <v>45588</v>
      </c>
      <c r="L17" s="71">
        <f t="shared" si="5"/>
        <v>44798</v>
      </c>
      <c r="M17" s="76">
        <f t="shared" ca="1" si="2"/>
        <v>-790</v>
      </c>
      <c r="N17" s="76" t="str">
        <f t="shared" ca="1" si="3"/>
        <v xml:space="preserve">Vencido </v>
      </c>
      <c r="O17" s="22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22"/>
      <c r="AA17" s="22"/>
      <c r="AB17" s="45" t="s">
        <v>123</v>
      </c>
    </row>
    <row r="18" spans="1:31" ht="25.5" customHeight="1" x14ac:dyDescent="0.3">
      <c r="A18" s="22">
        <v>19</v>
      </c>
      <c r="B18" s="22" t="s">
        <v>24</v>
      </c>
      <c r="C18" s="22" t="s">
        <v>30</v>
      </c>
      <c r="D18" s="22" t="s">
        <v>87</v>
      </c>
      <c r="E18" s="23" t="s">
        <v>131</v>
      </c>
      <c r="F18" s="22" t="s">
        <v>94</v>
      </c>
      <c r="G18" s="22"/>
      <c r="H18" s="22"/>
      <c r="I18" s="68">
        <v>44793</v>
      </c>
      <c r="J18" s="74">
        <v>5</v>
      </c>
      <c r="K18" s="71">
        <f t="shared" ca="1" si="4"/>
        <v>45588</v>
      </c>
      <c r="L18" s="71">
        <f t="shared" si="5"/>
        <v>44798</v>
      </c>
      <c r="M18" s="76">
        <f t="shared" ca="1" si="2"/>
        <v>-790</v>
      </c>
      <c r="N18" s="76" t="str">
        <f t="shared" ca="1" si="3"/>
        <v xml:space="preserve">Vencido </v>
      </c>
      <c r="O18" s="22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22"/>
      <c r="AA18" s="22"/>
      <c r="AB18" s="45" t="s">
        <v>123</v>
      </c>
    </row>
    <row r="19" spans="1:31" ht="25.5" customHeight="1" x14ac:dyDescent="0.3">
      <c r="A19" s="22">
        <v>20</v>
      </c>
      <c r="B19" s="22" t="s">
        <v>24</v>
      </c>
      <c r="C19" s="22" t="s">
        <v>31</v>
      </c>
      <c r="D19" s="22" t="s">
        <v>55</v>
      </c>
      <c r="E19" s="23" t="s">
        <v>32</v>
      </c>
      <c r="F19" s="22" t="s">
        <v>94</v>
      </c>
      <c r="G19" s="22"/>
      <c r="H19" s="22"/>
      <c r="I19" s="68">
        <v>44810</v>
      </c>
      <c r="J19" s="74">
        <v>5</v>
      </c>
      <c r="K19" s="71">
        <f t="shared" ca="1" si="4"/>
        <v>45588</v>
      </c>
      <c r="L19" s="71">
        <f t="shared" si="5"/>
        <v>44815</v>
      </c>
      <c r="M19" s="76">
        <f t="shared" ca="1" si="2"/>
        <v>-773</v>
      </c>
      <c r="N19" s="76" t="str">
        <f t="shared" ca="1" si="3"/>
        <v xml:space="preserve">Vencido </v>
      </c>
      <c r="O19" s="22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2"/>
      <c r="AA19" s="22"/>
      <c r="AB19" s="45" t="s">
        <v>123</v>
      </c>
    </row>
    <row r="20" spans="1:31" ht="25.5" customHeight="1" x14ac:dyDescent="0.3">
      <c r="A20" s="22">
        <v>21</v>
      </c>
      <c r="B20" s="22" t="s">
        <v>24</v>
      </c>
      <c r="C20" s="22" t="s">
        <v>31</v>
      </c>
      <c r="D20" s="22" t="s">
        <v>202</v>
      </c>
      <c r="E20" s="23" t="s">
        <v>205</v>
      </c>
      <c r="F20" s="22"/>
      <c r="G20" s="22"/>
      <c r="H20" s="22"/>
      <c r="I20" s="68">
        <v>44793</v>
      </c>
      <c r="J20" s="74">
        <v>5</v>
      </c>
      <c r="K20" s="71">
        <f t="shared" ca="1" si="4"/>
        <v>45588</v>
      </c>
      <c r="L20" s="71">
        <f t="shared" si="5"/>
        <v>44798</v>
      </c>
      <c r="M20" s="76">
        <f t="shared" ca="1" si="2"/>
        <v>-790</v>
      </c>
      <c r="N20" s="76" t="str">
        <f t="shared" ca="1" si="3"/>
        <v xml:space="preserve">Vencido </v>
      </c>
      <c r="O20" s="22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22"/>
      <c r="AA20" s="22"/>
    </row>
    <row r="21" spans="1:31" ht="25.5" customHeight="1" x14ac:dyDescent="0.3">
      <c r="A21" s="22">
        <v>22</v>
      </c>
      <c r="B21" s="22" t="s">
        <v>24</v>
      </c>
      <c r="C21" s="22" t="s">
        <v>31</v>
      </c>
      <c r="D21" s="22" t="s">
        <v>203</v>
      </c>
      <c r="E21" s="23" t="s">
        <v>63</v>
      </c>
      <c r="F21" s="22" t="s">
        <v>95</v>
      </c>
      <c r="G21" s="22"/>
      <c r="H21" s="22"/>
      <c r="I21" s="68">
        <v>44798</v>
      </c>
      <c r="J21" s="74">
        <v>5</v>
      </c>
      <c r="K21" s="71">
        <f t="shared" ca="1" si="4"/>
        <v>45588</v>
      </c>
      <c r="L21" s="71">
        <f t="shared" si="5"/>
        <v>44803</v>
      </c>
      <c r="M21" s="76">
        <f t="shared" ca="1" si="2"/>
        <v>-785</v>
      </c>
      <c r="N21" s="76" t="str">
        <f t="shared" ca="1" si="3"/>
        <v xml:space="preserve">Vencido </v>
      </c>
      <c r="O21" s="22" t="s">
        <v>88</v>
      </c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22" t="s">
        <v>116</v>
      </c>
      <c r="AA21" s="22"/>
      <c r="AB21" s="45" t="s">
        <v>121</v>
      </c>
      <c r="AE21" s="40"/>
    </row>
    <row r="22" spans="1:31" ht="25.5" customHeight="1" x14ac:dyDescent="0.3">
      <c r="A22" s="22">
        <v>23</v>
      </c>
      <c r="B22" s="22" t="s">
        <v>24</v>
      </c>
      <c r="C22" s="22" t="s">
        <v>31</v>
      </c>
      <c r="D22" s="22" t="s">
        <v>204</v>
      </c>
      <c r="E22" s="23" t="s">
        <v>64</v>
      </c>
      <c r="F22" s="22" t="s">
        <v>95</v>
      </c>
      <c r="G22" s="22"/>
      <c r="H22" s="22"/>
      <c r="I22" s="68">
        <v>44798</v>
      </c>
      <c r="J22" s="74">
        <v>5</v>
      </c>
      <c r="K22" s="71">
        <f t="shared" ca="1" si="4"/>
        <v>45588</v>
      </c>
      <c r="L22" s="71">
        <f t="shared" si="5"/>
        <v>44803</v>
      </c>
      <c r="M22" s="76">
        <f t="shared" ca="1" si="2"/>
        <v>-785</v>
      </c>
      <c r="N22" s="76" t="str">
        <f t="shared" ca="1" si="3"/>
        <v xml:space="preserve">Vencido </v>
      </c>
      <c r="O22" s="22" t="s">
        <v>89</v>
      </c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22" t="s">
        <v>116</v>
      </c>
      <c r="AA22" s="22"/>
      <c r="AB22" s="45" t="s">
        <v>121</v>
      </c>
      <c r="AE22" s="40"/>
    </row>
    <row r="23" spans="1:31" ht="25.5" customHeight="1" x14ac:dyDescent="0.3">
      <c r="A23" s="22">
        <v>24</v>
      </c>
      <c r="B23" s="22" t="s">
        <v>24</v>
      </c>
      <c r="C23" s="22" t="s">
        <v>31</v>
      </c>
      <c r="D23" s="22" t="s">
        <v>209</v>
      </c>
      <c r="E23" s="23" t="s">
        <v>208</v>
      </c>
      <c r="F23" s="22" t="s">
        <v>94</v>
      </c>
      <c r="G23" s="22"/>
      <c r="H23" s="22"/>
      <c r="I23" s="68">
        <v>44789</v>
      </c>
      <c r="J23" s="74">
        <v>5</v>
      </c>
      <c r="K23" s="71">
        <f t="shared" ca="1" si="4"/>
        <v>45588</v>
      </c>
      <c r="L23" s="71">
        <f t="shared" si="5"/>
        <v>44794</v>
      </c>
      <c r="M23" s="76">
        <f t="shared" ca="1" si="2"/>
        <v>-794</v>
      </c>
      <c r="N23" s="76" t="str">
        <f t="shared" ca="1" si="3"/>
        <v xml:space="preserve">Vencido </v>
      </c>
      <c r="O23" s="22"/>
      <c r="P23" s="39" t="s">
        <v>231</v>
      </c>
      <c r="Q23" s="39"/>
      <c r="R23" s="39"/>
      <c r="S23" s="39"/>
      <c r="T23" s="39"/>
      <c r="U23" s="39"/>
      <c r="V23" s="39"/>
      <c r="W23" s="39"/>
      <c r="X23" s="39"/>
      <c r="Y23" s="39"/>
      <c r="Z23" s="22"/>
      <c r="AA23" s="22"/>
      <c r="AB23" s="45" t="s">
        <v>123</v>
      </c>
    </row>
    <row r="24" spans="1:31" ht="31.5" customHeight="1" x14ac:dyDescent="0.3">
      <c r="A24" s="22">
        <v>25</v>
      </c>
      <c r="B24" s="22" t="s">
        <v>24</v>
      </c>
      <c r="C24" s="22" t="s">
        <v>31</v>
      </c>
      <c r="D24" s="22" t="s">
        <v>210</v>
      </c>
      <c r="E24" s="23" t="s">
        <v>208</v>
      </c>
      <c r="F24" s="22" t="s">
        <v>94</v>
      </c>
      <c r="G24" s="22"/>
      <c r="H24" s="22"/>
      <c r="I24" s="68">
        <v>44789</v>
      </c>
      <c r="J24" s="74">
        <v>5</v>
      </c>
      <c r="K24" s="71">
        <f t="shared" ca="1" si="4"/>
        <v>45588</v>
      </c>
      <c r="L24" s="71">
        <f t="shared" si="5"/>
        <v>44794</v>
      </c>
      <c r="M24" s="76">
        <f t="shared" ca="1" si="2"/>
        <v>-794</v>
      </c>
      <c r="N24" s="76" t="str">
        <f t="shared" ca="1" si="3"/>
        <v xml:space="preserve">Vencido </v>
      </c>
      <c r="O24" s="22"/>
      <c r="P24" s="39" t="s">
        <v>231</v>
      </c>
      <c r="Q24" s="39"/>
      <c r="R24" s="39"/>
      <c r="S24" s="39"/>
      <c r="T24" s="39"/>
      <c r="U24" s="39"/>
      <c r="V24" s="39"/>
      <c r="W24" s="39"/>
      <c r="X24" s="39"/>
      <c r="Y24" s="39"/>
      <c r="Z24" s="22"/>
      <c r="AA24" s="39" t="s">
        <v>211</v>
      </c>
      <c r="AB24" s="45" t="s">
        <v>123</v>
      </c>
    </row>
    <row r="25" spans="1:31" ht="25.5" customHeight="1" x14ac:dyDescent="0.3">
      <c r="A25" s="38"/>
      <c r="B25" s="34" t="s">
        <v>33</v>
      </c>
      <c r="C25" s="36"/>
      <c r="D25" s="36" t="s">
        <v>19</v>
      </c>
      <c r="E25" s="37" t="s">
        <v>34</v>
      </c>
      <c r="F25" s="18"/>
      <c r="G25" s="18"/>
      <c r="H25" s="18"/>
      <c r="I25" s="68"/>
      <c r="J25" s="72"/>
      <c r="K25" s="72"/>
      <c r="L25" s="72"/>
      <c r="M25" s="72"/>
      <c r="N25" s="72"/>
      <c r="O25" s="18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20"/>
      <c r="AA25" s="20"/>
    </row>
    <row r="26" spans="1:31" ht="25.5" customHeight="1" x14ac:dyDescent="0.3">
      <c r="A26" s="22">
        <v>37</v>
      </c>
      <c r="B26" s="22" t="s">
        <v>33</v>
      </c>
      <c r="C26" s="22" t="s">
        <v>35</v>
      </c>
      <c r="D26" s="22" t="s">
        <v>56</v>
      </c>
      <c r="E26" s="23" t="s">
        <v>36</v>
      </c>
      <c r="F26" s="22" t="s">
        <v>95</v>
      </c>
      <c r="G26" s="22"/>
      <c r="H26" s="22"/>
      <c r="I26" s="68">
        <v>44807</v>
      </c>
      <c r="J26" s="74">
        <v>5</v>
      </c>
      <c r="K26" s="71">
        <f t="shared" ca="1" si="4"/>
        <v>45588</v>
      </c>
      <c r="L26" s="71">
        <f t="shared" ref="L26:L38" si="6">I26+J26</f>
        <v>44812</v>
      </c>
      <c r="M26" s="76">
        <f t="shared" ca="1" si="2"/>
        <v>-776</v>
      </c>
      <c r="N26" s="76" t="str">
        <f t="shared" ca="1" si="3"/>
        <v xml:space="preserve">Vencido </v>
      </c>
      <c r="O26" s="22" t="s">
        <v>90</v>
      </c>
      <c r="P26" s="39" t="s">
        <v>169</v>
      </c>
      <c r="Q26" s="39"/>
      <c r="R26" s="39"/>
      <c r="S26" s="39"/>
      <c r="T26" s="39"/>
      <c r="U26" s="39"/>
      <c r="V26" s="39"/>
      <c r="W26" s="39"/>
      <c r="X26" s="39"/>
      <c r="Y26" s="39"/>
      <c r="Z26" s="22" t="s">
        <v>116</v>
      </c>
      <c r="AA26" s="22"/>
      <c r="AB26" s="45" t="s">
        <v>121</v>
      </c>
    </row>
    <row r="27" spans="1:31" ht="25.5" customHeight="1" x14ac:dyDescent="0.3">
      <c r="A27" s="22">
        <v>38</v>
      </c>
      <c r="B27" s="22" t="s">
        <v>33</v>
      </c>
      <c r="C27" s="22" t="s">
        <v>31</v>
      </c>
      <c r="D27" s="22" t="s">
        <v>57</v>
      </c>
      <c r="E27" s="23" t="s">
        <v>37</v>
      </c>
      <c r="F27" s="22" t="s">
        <v>95</v>
      </c>
      <c r="G27" s="22"/>
      <c r="H27" s="22"/>
      <c r="I27" s="68">
        <v>44810</v>
      </c>
      <c r="J27" s="74">
        <v>5</v>
      </c>
      <c r="K27" s="71">
        <f t="shared" ca="1" si="4"/>
        <v>45588</v>
      </c>
      <c r="L27" s="71">
        <f t="shared" si="6"/>
        <v>44815</v>
      </c>
      <c r="M27" s="76">
        <f t="shared" ca="1" si="2"/>
        <v>-773</v>
      </c>
      <c r="N27" s="76" t="str">
        <f t="shared" ca="1" si="3"/>
        <v xml:space="preserve">Vencido </v>
      </c>
      <c r="O27" s="39" t="s">
        <v>96</v>
      </c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22" t="s">
        <v>115</v>
      </c>
      <c r="AA27" s="22"/>
      <c r="AB27" s="45" t="s">
        <v>121</v>
      </c>
    </row>
    <row r="28" spans="1:31" ht="25.5" customHeight="1" x14ac:dyDescent="0.3">
      <c r="A28" s="22">
        <v>39</v>
      </c>
      <c r="B28" s="22" t="s">
        <v>33</v>
      </c>
      <c r="C28" s="22" t="s">
        <v>31</v>
      </c>
      <c r="D28" s="22" t="s">
        <v>58</v>
      </c>
      <c r="E28" s="23" t="s">
        <v>65</v>
      </c>
      <c r="F28" s="22" t="s">
        <v>95</v>
      </c>
      <c r="G28" s="22"/>
      <c r="H28" s="22"/>
      <c r="I28" s="68">
        <v>44805</v>
      </c>
      <c r="J28" s="74">
        <v>5</v>
      </c>
      <c r="K28" s="71">
        <f t="shared" ca="1" si="4"/>
        <v>45588</v>
      </c>
      <c r="L28" s="71">
        <f t="shared" si="6"/>
        <v>44810</v>
      </c>
      <c r="M28" s="76">
        <f t="shared" ca="1" si="2"/>
        <v>-778</v>
      </c>
      <c r="N28" s="76" t="str">
        <f t="shared" ca="1" si="3"/>
        <v xml:space="preserve">Vencido </v>
      </c>
      <c r="O28" s="22" t="s">
        <v>97</v>
      </c>
      <c r="P28" s="39" t="s">
        <v>170</v>
      </c>
      <c r="Q28" s="39"/>
      <c r="R28" s="39"/>
      <c r="S28" s="39"/>
      <c r="T28" s="39"/>
      <c r="U28" s="39"/>
      <c r="V28" s="39"/>
      <c r="W28" s="39"/>
      <c r="X28" s="39"/>
      <c r="Y28" s="39"/>
      <c r="Z28" s="22" t="s">
        <v>116</v>
      </c>
      <c r="AA28" s="22"/>
      <c r="AB28" s="45" t="s">
        <v>121</v>
      </c>
    </row>
    <row r="29" spans="1:31" ht="25.5" customHeight="1" x14ac:dyDescent="0.3">
      <c r="A29" s="22">
        <v>40</v>
      </c>
      <c r="B29" s="22" t="s">
        <v>33</v>
      </c>
      <c r="C29" s="22" t="s">
        <v>31</v>
      </c>
      <c r="D29" s="22" t="s">
        <v>134</v>
      </c>
      <c r="E29" s="23" t="s">
        <v>66</v>
      </c>
      <c r="F29" s="22" t="s">
        <v>95</v>
      </c>
      <c r="G29" s="22"/>
      <c r="H29" s="22"/>
      <c r="I29" s="68">
        <v>44805</v>
      </c>
      <c r="J29" s="74">
        <v>5</v>
      </c>
      <c r="K29" s="71">
        <f t="shared" ca="1" si="4"/>
        <v>45588</v>
      </c>
      <c r="L29" s="71">
        <f t="shared" si="6"/>
        <v>44810</v>
      </c>
      <c r="M29" s="76">
        <f t="shared" ca="1" si="2"/>
        <v>-778</v>
      </c>
      <c r="N29" s="76" t="str">
        <f t="shared" ca="1" si="3"/>
        <v xml:space="preserve">Vencido </v>
      </c>
      <c r="O29" s="22" t="s">
        <v>112</v>
      </c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22" t="s">
        <v>116</v>
      </c>
      <c r="AA29" s="22"/>
      <c r="AB29" s="45" t="s">
        <v>121</v>
      </c>
    </row>
    <row r="30" spans="1:31" ht="25.5" customHeight="1" x14ac:dyDescent="0.3">
      <c r="A30" s="22">
        <v>41</v>
      </c>
      <c r="B30" s="22" t="s">
        <v>33</v>
      </c>
      <c r="C30" s="22" t="s">
        <v>31</v>
      </c>
      <c r="D30" s="22" t="s">
        <v>135</v>
      </c>
      <c r="E30" s="23" t="s">
        <v>73</v>
      </c>
      <c r="F30" s="22" t="s">
        <v>94</v>
      </c>
      <c r="G30" s="22"/>
      <c r="H30" s="22"/>
      <c r="I30" s="68">
        <v>44807</v>
      </c>
      <c r="J30" s="74">
        <v>5</v>
      </c>
      <c r="K30" s="71">
        <f t="shared" ca="1" si="4"/>
        <v>45588</v>
      </c>
      <c r="L30" s="71">
        <f t="shared" si="6"/>
        <v>44812</v>
      </c>
      <c r="M30" s="76">
        <f t="shared" ca="1" si="2"/>
        <v>-776</v>
      </c>
      <c r="N30" s="76" t="str">
        <f t="shared" ca="1" si="3"/>
        <v xml:space="preserve">Vencido </v>
      </c>
      <c r="O30" s="22" t="s">
        <v>113</v>
      </c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22" t="s">
        <v>116</v>
      </c>
      <c r="AA30" s="22"/>
      <c r="AB30" s="45" t="s">
        <v>123</v>
      </c>
    </row>
    <row r="31" spans="1:31" ht="25.5" customHeight="1" x14ac:dyDescent="0.3">
      <c r="A31" s="22">
        <v>42</v>
      </c>
      <c r="B31" s="22" t="s">
        <v>33</v>
      </c>
      <c r="C31" s="22" t="s">
        <v>31</v>
      </c>
      <c r="D31" s="22" t="s">
        <v>136</v>
      </c>
      <c r="E31" s="23" t="s">
        <v>125</v>
      </c>
      <c r="F31" s="22" t="s">
        <v>94</v>
      </c>
      <c r="G31" s="22"/>
      <c r="H31" s="22"/>
      <c r="I31" s="68">
        <v>44807</v>
      </c>
      <c r="J31" s="74">
        <v>5</v>
      </c>
      <c r="K31" s="71">
        <f t="shared" ca="1" si="4"/>
        <v>45588</v>
      </c>
      <c r="L31" s="71">
        <f t="shared" si="6"/>
        <v>44812</v>
      </c>
      <c r="M31" s="76">
        <f t="shared" ca="1" si="2"/>
        <v>-776</v>
      </c>
      <c r="N31" s="76" t="str">
        <f t="shared" ca="1" si="3"/>
        <v xml:space="preserve">Vencido </v>
      </c>
      <c r="O31" s="22" t="s">
        <v>113</v>
      </c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22" t="s">
        <v>116</v>
      </c>
      <c r="AA31" s="22"/>
      <c r="AB31" s="45" t="s">
        <v>123</v>
      </c>
    </row>
    <row r="32" spans="1:31" ht="25.5" customHeight="1" x14ac:dyDescent="0.3">
      <c r="A32" s="22">
        <v>43</v>
      </c>
      <c r="B32" s="22" t="s">
        <v>33</v>
      </c>
      <c r="C32" s="22" t="s">
        <v>31</v>
      </c>
      <c r="D32" s="22" t="s">
        <v>137</v>
      </c>
      <c r="E32" s="23" t="s">
        <v>75</v>
      </c>
      <c r="F32" s="22" t="s">
        <v>94</v>
      </c>
      <c r="G32" s="22"/>
      <c r="H32" s="22"/>
      <c r="I32" s="68">
        <v>44807</v>
      </c>
      <c r="J32" s="74">
        <v>5</v>
      </c>
      <c r="K32" s="71">
        <f t="shared" ca="1" si="4"/>
        <v>45588</v>
      </c>
      <c r="L32" s="71">
        <f t="shared" si="6"/>
        <v>44812</v>
      </c>
      <c r="M32" s="76">
        <f t="shared" ca="1" si="2"/>
        <v>-776</v>
      </c>
      <c r="N32" s="76" t="str">
        <f t="shared" ca="1" si="3"/>
        <v xml:space="preserve">Vencido </v>
      </c>
      <c r="O32" s="22" t="s">
        <v>113</v>
      </c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22" t="s">
        <v>116</v>
      </c>
      <c r="AA32" s="22"/>
      <c r="AB32" s="45" t="s">
        <v>123</v>
      </c>
    </row>
    <row r="33" spans="1:28" ht="25.5" customHeight="1" x14ac:dyDescent="0.3">
      <c r="A33" s="22">
        <v>44</v>
      </c>
      <c r="B33" s="22" t="s">
        <v>33</v>
      </c>
      <c r="C33" s="22" t="s">
        <v>31</v>
      </c>
      <c r="D33" s="22" t="s">
        <v>138</v>
      </c>
      <c r="E33" s="23" t="s">
        <v>74</v>
      </c>
      <c r="F33" s="22" t="s">
        <v>94</v>
      </c>
      <c r="G33" s="22"/>
      <c r="H33" s="22"/>
      <c r="I33" s="68">
        <v>44807</v>
      </c>
      <c r="J33" s="74">
        <v>5</v>
      </c>
      <c r="K33" s="71">
        <f t="shared" ca="1" si="4"/>
        <v>45588</v>
      </c>
      <c r="L33" s="71">
        <f t="shared" si="6"/>
        <v>44812</v>
      </c>
      <c r="M33" s="76">
        <f t="shared" ca="1" si="2"/>
        <v>-776</v>
      </c>
      <c r="N33" s="76" t="str">
        <f t="shared" ca="1" si="3"/>
        <v xml:space="preserve">Vencido </v>
      </c>
      <c r="O33" s="22" t="s">
        <v>113</v>
      </c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22" t="s">
        <v>116</v>
      </c>
      <c r="AA33" s="22"/>
      <c r="AB33" s="45" t="s">
        <v>123</v>
      </c>
    </row>
    <row r="34" spans="1:28" ht="25.5" customHeight="1" x14ac:dyDescent="0.3">
      <c r="A34" s="22">
        <v>45</v>
      </c>
      <c r="B34" s="22" t="s">
        <v>33</v>
      </c>
      <c r="C34" s="22" t="s">
        <v>31</v>
      </c>
      <c r="D34" s="22" t="s">
        <v>139</v>
      </c>
      <c r="E34" s="23" t="s">
        <v>167</v>
      </c>
      <c r="F34" s="22" t="s">
        <v>94</v>
      </c>
      <c r="G34" s="22"/>
      <c r="H34" s="22"/>
      <c r="I34" s="68">
        <v>44807</v>
      </c>
      <c r="J34" s="74">
        <v>5</v>
      </c>
      <c r="K34" s="71">
        <f t="shared" ca="1" si="4"/>
        <v>45588</v>
      </c>
      <c r="L34" s="71">
        <f t="shared" si="6"/>
        <v>44812</v>
      </c>
      <c r="M34" s="76">
        <f t="shared" ca="1" si="2"/>
        <v>-776</v>
      </c>
      <c r="N34" s="76" t="str">
        <f t="shared" ca="1" si="3"/>
        <v xml:space="preserve">Vencido </v>
      </c>
      <c r="O34" s="22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22"/>
      <c r="AA34" s="22"/>
      <c r="AB34" s="45" t="s">
        <v>123</v>
      </c>
    </row>
    <row r="35" spans="1:28" ht="25.5" customHeight="1" x14ac:dyDescent="0.3">
      <c r="A35" s="22">
        <v>46</v>
      </c>
      <c r="B35" s="22" t="s">
        <v>33</v>
      </c>
      <c r="C35" s="22" t="s">
        <v>31</v>
      </c>
      <c r="D35" s="22" t="s">
        <v>71</v>
      </c>
      <c r="E35" s="23" t="s">
        <v>69</v>
      </c>
      <c r="F35" s="22" t="s">
        <v>94</v>
      </c>
      <c r="G35" s="22"/>
      <c r="H35" s="22"/>
      <c r="I35" s="68">
        <v>44807</v>
      </c>
      <c r="J35" s="74">
        <v>5</v>
      </c>
      <c r="K35" s="71">
        <f t="shared" ca="1" si="4"/>
        <v>45588</v>
      </c>
      <c r="L35" s="71">
        <f t="shared" si="6"/>
        <v>44812</v>
      </c>
      <c r="M35" s="76">
        <f t="shared" ca="1" si="2"/>
        <v>-776</v>
      </c>
      <c r="N35" s="76" t="str">
        <f t="shared" ca="1" si="3"/>
        <v xml:space="preserve">Vencido </v>
      </c>
      <c r="O35" s="22" t="s">
        <v>114</v>
      </c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22" t="s">
        <v>116</v>
      </c>
      <c r="AA35" s="22"/>
      <c r="AB35" s="45" t="s">
        <v>123</v>
      </c>
    </row>
    <row r="36" spans="1:28" ht="25.5" customHeight="1" x14ac:dyDescent="0.3">
      <c r="A36" s="22">
        <v>47</v>
      </c>
      <c r="B36" s="22" t="s">
        <v>33</v>
      </c>
      <c r="C36" s="22" t="s">
        <v>31</v>
      </c>
      <c r="D36" s="22" t="s">
        <v>72</v>
      </c>
      <c r="E36" s="23" t="s">
        <v>70</v>
      </c>
      <c r="F36" s="22" t="s">
        <v>94</v>
      </c>
      <c r="G36" s="22"/>
      <c r="H36" s="22"/>
      <c r="I36" s="68">
        <v>44807</v>
      </c>
      <c r="J36" s="74">
        <v>5</v>
      </c>
      <c r="K36" s="71">
        <f t="shared" ca="1" si="4"/>
        <v>45588</v>
      </c>
      <c r="L36" s="71">
        <f t="shared" si="6"/>
        <v>44812</v>
      </c>
      <c r="M36" s="76">
        <f t="shared" ca="1" si="2"/>
        <v>-776</v>
      </c>
      <c r="N36" s="76" t="str">
        <f t="shared" ca="1" si="3"/>
        <v xml:space="preserve">Vencido </v>
      </c>
      <c r="O36" s="22" t="s">
        <v>114</v>
      </c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22" t="s">
        <v>116</v>
      </c>
      <c r="AA36" s="22"/>
      <c r="AB36" s="45" t="s">
        <v>123</v>
      </c>
    </row>
    <row r="37" spans="1:28" ht="25.5" customHeight="1" x14ac:dyDescent="0.3">
      <c r="A37" s="22">
        <v>48</v>
      </c>
      <c r="B37" s="22" t="s">
        <v>33</v>
      </c>
      <c r="C37" s="22" t="s">
        <v>31</v>
      </c>
      <c r="D37" s="22" t="s">
        <v>140</v>
      </c>
      <c r="E37" s="23" t="s">
        <v>133</v>
      </c>
      <c r="F37" s="22" t="s">
        <v>94</v>
      </c>
      <c r="G37" s="22"/>
      <c r="H37" s="22"/>
      <c r="I37" s="68">
        <v>44789</v>
      </c>
      <c r="J37" s="74">
        <v>5</v>
      </c>
      <c r="K37" s="71">
        <f t="shared" ca="1" si="4"/>
        <v>45588</v>
      </c>
      <c r="L37" s="71">
        <f t="shared" si="6"/>
        <v>44794</v>
      </c>
      <c r="M37" s="76">
        <f t="shared" ca="1" si="2"/>
        <v>-794</v>
      </c>
      <c r="N37" s="76" t="str">
        <f t="shared" ca="1" si="3"/>
        <v xml:space="preserve">Vencido </v>
      </c>
      <c r="O37" s="22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22"/>
      <c r="AA37" s="22"/>
      <c r="AB37" s="45" t="s">
        <v>123</v>
      </c>
    </row>
    <row r="38" spans="1:28" ht="25.5" customHeight="1" x14ac:dyDescent="0.3">
      <c r="A38" s="22">
        <v>49</v>
      </c>
      <c r="B38" s="22" t="s">
        <v>33</v>
      </c>
      <c r="C38" s="22" t="s">
        <v>31</v>
      </c>
      <c r="D38" s="39" t="s">
        <v>67</v>
      </c>
      <c r="E38" s="23" t="s">
        <v>68</v>
      </c>
      <c r="F38" s="22" t="s">
        <v>95</v>
      </c>
      <c r="G38" s="22"/>
      <c r="H38" s="22"/>
      <c r="I38" s="68">
        <v>44807</v>
      </c>
      <c r="J38" s="74">
        <v>5</v>
      </c>
      <c r="K38" s="71">
        <f t="shared" ca="1" si="4"/>
        <v>45588</v>
      </c>
      <c r="L38" s="71">
        <f t="shared" si="6"/>
        <v>44812</v>
      </c>
      <c r="M38" s="76">
        <f t="shared" ca="1" si="2"/>
        <v>-776</v>
      </c>
      <c r="N38" s="76" t="str">
        <f t="shared" ca="1" si="3"/>
        <v xml:space="preserve">Vencido </v>
      </c>
      <c r="O38" s="22"/>
      <c r="P38" s="39" t="s">
        <v>171</v>
      </c>
      <c r="Q38" s="39"/>
      <c r="R38" s="39"/>
      <c r="S38" s="39"/>
      <c r="T38" s="39"/>
      <c r="U38" s="39"/>
      <c r="V38" s="39"/>
      <c r="W38" s="39"/>
      <c r="X38" s="39"/>
      <c r="Y38" s="39"/>
      <c r="Z38" s="22"/>
      <c r="AA38" s="22"/>
      <c r="AB38" s="45" t="s">
        <v>121</v>
      </c>
    </row>
    <row r="39" spans="1:28" ht="25.5" customHeight="1" x14ac:dyDescent="0.3">
      <c r="A39" s="58"/>
      <c r="B39" s="59" t="s">
        <v>38</v>
      </c>
      <c r="C39" s="60"/>
      <c r="D39" s="60" t="s">
        <v>19</v>
      </c>
      <c r="E39" s="61" t="s">
        <v>39</v>
      </c>
      <c r="F39" s="62"/>
      <c r="G39" s="62"/>
      <c r="H39" s="62"/>
      <c r="I39" s="68"/>
      <c r="J39" s="73"/>
      <c r="K39" s="73"/>
      <c r="L39" s="73"/>
      <c r="M39" s="73"/>
      <c r="N39" s="73"/>
      <c r="O39" s="62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4"/>
      <c r="AA39" s="64"/>
    </row>
    <row r="40" spans="1:28" ht="25.5" customHeight="1" x14ac:dyDescent="0.3">
      <c r="A40" s="22">
        <v>65</v>
      </c>
      <c r="B40" s="22" t="s">
        <v>38</v>
      </c>
      <c r="C40" s="22" t="s">
        <v>26</v>
      </c>
      <c r="D40" s="22" t="s">
        <v>83</v>
      </c>
      <c r="E40" s="23" t="s">
        <v>126</v>
      </c>
      <c r="F40" s="22" t="s">
        <v>94</v>
      </c>
      <c r="G40" s="22"/>
      <c r="H40" s="22"/>
      <c r="I40" s="68">
        <v>44807</v>
      </c>
      <c r="J40" s="74">
        <v>5</v>
      </c>
      <c r="K40" s="71">
        <f t="shared" ca="1" si="4"/>
        <v>45588</v>
      </c>
      <c r="L40" s="71">
        <f t="shared" ref="L40:L72" si="7">I40+J40</f>
        <v>44812</v>
      </c>
      <c r="M40" s="76">
        <f t="shared" ref="M40:M72" ca="1" si="8">L40-Z$4</f>
        <v>-776</v>
      </c>
      <c r="N40" s="76" t="str">
        <f t="shared" ref="N40:N72" ca="1" si="9">IF(M40&lt;=0,K$1,K$3)</f>
        <v xml:space="preserve">Vencido </v>
      </c>
      <c r="O40" s="22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22"/>
      <c r="AA40" s="22"/>
      <c r="AB40" s="45" t="s">
        <v>123</v>
      </c>
    </row>
    <row r="41" spans="1:28" ht="25.5" customHeight="1" x14ac:dyDescent="0.3">
      <c r="A41" s="22">
        <v>66</v>
      </c>
      <c r="B41" s="22" t="s">
        <v>38</v>
      </c>
      <c r="C41" s="22" t="s">
        <v>31</v>
      </c>
      <c r="D41" s="22" t="s">
        <v>59</v>
      </c>
      <c r="E41" s="23" t="s">
        <v>40</v>
      </c>
      <c r="F41" s="22" t="s">
        <v>94</v>
      </c>
      <c r="G41" s="22"/>
      <c r="H41" s="22"/>
      <c r="I41" s="68">
        <v>44810</v>
      </c>
      <c r="J41" s="74">
        <v>5</v>
      </c>
      <c r="K41" s="71">
        <f t="shared" ca="1" si="4"/>
        <v>45588</v>
      </c>
      <c r="L41" s="71">
        <f t="shared" si="7"/>
        <v>44815</v>
      </c>
      <c r="M41" s="76">
        <f t="shared" ca="1" si="8"/>
        <v>-773</v>
      </c>
      <c r="N41" s="76" t="str">
        <f t="shared" ca="1" si="9"/>
        <v xml:space="preserve">Vencido </v>
      </c>
      <c r="O41" s="22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22"/>
      <c r="AA41" s="22"/>
      <c r="AB41" s="45" t="s">
        <v>123</v>
      </c>
    </row>
    <row r="42" spans="1:28" ht="25.5" customHeight="1" x14ac:dyDescent="0.3">
      <c r="A42" s="22">
        <v>67</v>
      </c>
      <c r="B42" s="22" t="s">
        <v>38</v>
      </c>
      <c r="C42" s="22" t="s">
        <v>31</v>
      </c>
      <c r="D42" s="22" t="s">
        <v>60</v>
      </c>
      <c r="E42" s="23" t="s">
        <v>41</v>
      </c>
      <c r="F42" s="22" t="s">
        <v>94</v>
      </c>
      <c r="G42" s="22"/>
      <c r="H42" s="22"/>
      <c r="I42" s="68">
        <v>44805</v>
      </c>
      <c r="J42" s="74">
        <v>5</v>
      </c>
      <c r="K42" s="71">
        <f t="shared" ca="1" si="4"/>
        <v>45588</v>
      </c>
      <c r="L42" s="71">
        <f t="shared" si="7"/>
        <v>44810</v>
      </c>
      <c r="M42" s="76">
        <f t="shared" ca="1" si="8"/>
        <v>-778</v>
      </c>
      <c r="N42" s="76" t="str">
        <f t="shared" ca="1" si="9"/>
        <v xml:space="preserve">Vencido </v>
      </c>
      <c r="O42" s="22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22"/>
      <c r="AA42" s="22"/>
      <c r="AB42" s="45" t="s">
        <v>123</v>
      </c>
    </row>
    <row r="43" spans="1:28" ht="25.5" customHeight="1" x14ac:dyDescent="0.3">
      <c r="A43" s="22">
        <v>68</v>
      </c>
      <c r="B43" s="22" t="s">
        <v>38</v>
      </c>
      <c r="C43" s="22" t="s">
        <v>31</v>
      </c>
      <c r="D43" s="22" t="s">
        <v>173</v>
      </c>
      <c r="E43" s="23" t="s">
        <v>149</v>
      </c>
      <c r="F43" s="22" t="s">
        <v>95</v>
      </c>
      <c r="G43" s="22"/>
      <c r="H43" s="22"/>
      <c r="I43" s="68">
        <v>44796</v>
      </c>
      <c r="J43" s="74">
        <v>5</v>
      </c>
      <c r="K43" s="71">
        <f t="shared" ca="1" si="4"/>
        <v>45588</v>
      </c>
      <c r="L43" s="71">
        <f t="shared" si="7"/>
        <v>44801</v>
      </c>
      <c r="M43" s="76">
        <f t="shared" ca="1" si="8"/>
        <v>-787</v>
      </c>
      <c r="N43" s="76" t="str">
        <f t="shared" ca="1" si="9"/>
        <v xml:space="preserve">Vencido </v>
      </c>
      <c r="O43" s="22" t="s">
        <v>107</v>
      </c>
      <c r="P43" s="39" t="s">
        <v>151</v>
      </c>
      <c r="Q43" s="39"/>
      <c r="R43" s="39"/>
      <c r="S43" s="39"/>
      <c r="T43" s="39"/>
      <c r="U43" s="39"/>
      <c r="V43" s="39"/>
      <c r="W43" s="39"/>
      <c r="X43" s="39"/>
      <c r="Y43" s="39"/>
      <c r="Z43" s="22" t="s">
        <v>116</v>
      </c>
      <c r="AA43" s="22"/>
      <c r="AB43" s="45" t="s">
        <v>121</v>
      </c>
    </row>
    <row r="44" spans="1:28" ht="25.5" customHeight="1" x14ac:dyDescent="0.3">
      <c r="A44" s="22">
        <v>69</v>
      </c>
      <c r="B44" s="22" t="s">
        <v>38</v>
      </c>
      <c r="C44" s="22" t="s">
        <v>31</v>
      </c>
      <c r="D44" s="22" t="s">
        <v>174</v>
      </c>
      <c r="E44" s="23" t="s">
        <v>42</v>
      </c>
      <c r="F44" s="22" t="s">
        <v>94</v>
      </c>
      <c r="G44" s="22"/>
      <c r="H44" s="22"/>
      <c r="I44" s="68">
        <v>44796</v>
      </c>
      <c r="J44" s="74">
        <v>5</v>
      </c>
      <c r="K44" s="71">
        <f t="shared" ca="1" si="4"/>
        <v>45588</v>
      </c>
      <c r="L44" s="71">
        <f t="shared" si="7"/>
        <v>44801</v>
      </c>
      <c r="M44" s="76">
        <f t="shared" ca="1" si="8"/>
        <v>-787</v>
      </c>
      <c r="N44" s="76" t="str">
        <f t="shared" ca="1" si="9"/>
        <v xml:space="preserve">Vencido </v>
      </c>
      <c r="O44" s="22"/>
      <c r="P44" s="39">
        <v>2.2000000000000002</v>
      </c>
      <c r="Q44" s="39"/>
      <c r="R44" s="39"/>
      <c r="S44" s="39"/>
      <c r="T44" s="39"/>
      <c r="U44" s="39"/>
      <c r="V44" s="39"/>
      <c r="W44" s="39"/>
      <c r="X44" s="39"/>
      <c r="Y44" s="39"/>
      <c r="Z44" s="22"/>
      <c r="AA44" s="22"/>
      <c r="AB44" s="45" t="s">
        <v>123</v>
      </c>
    </row>
    <row r="45" spans="1:28" ht="25.5" customHeight="1" x14ac:dyDescent="0.3">
      <c r="A45" s="22">
        <v>70</v>
      </c>
      <c r="B45" s="22" t="s">
        <v>38</v>
      </c>
      <c r="C45" s="22" t="s">
        <v>31</v>
      </c>
      <c r="D45" s="22" t="s">
        <v>175</v>
      </c>
      <c r="E45" s="23" t="s">
        <v>141</v>
      </c>
      <c r="F45" s="22" t="s">
        <v>94</v>
      </c>
      <c r="G45" s="22"/>
      <c r="H45" s="22"/>
      <c r="I45" s="68">
        <v>44798</v>
      </c>
      <c r="J45" s="74">
        <v>5</v>
      </c>
      <c r="K45" s="71">
        <f t="shared" ref="K45:K72" ca="1" si="10">TODAY()</f>
        <v>45588</v>
      </c>
      <c r="L45" s="71">
        <f t="shared" si="7"/>
        <v>44803</v>
      </c>
      <c r="M45" s="76">
        <f t="shared" ca="1" si="8"/>
        <v>-785</v>
      </c>
      <c r="N45" s="76" t="str">
        <f t="shared" ca="1" si="9"/>
        <v xml:space="preserve">Vencido </v>
      </c>
      <c r="O45" s="22" t="s">
        <v>162</v>
      </c>
      <c r="P45" s="39">
        <v>2.21</v>
      </c>
      <c r="Q45" s="39"/>
      <c r="R45" s="39"/>
      <c r="S45" s="39"/>
      <c r="T45" s="39"/>
      <c r="U45" s="39"/>
      <c r="V45" s="39"/>
      <c r="W45" s="39"/>
      <c r="X45" s="39"/>
      <c r="Y45" s="39"/>
      <c r="Z45" s="22" t="s">
        <v>116</v>
      </c>
      <c r="AA45" s="22"/>
      <c r="AB45" s="45" t="s">
        <v>123</v>
      </c>
    </row>
    <row r="46" spans="1:28" ht="25.5" customHeight="1" x14ac:dyDescent="0.3">
      <c r="A46" s="22">
        <v>71</v>
      </c>
      <c r="B46" s="22" t="s">
        <v>38</v>
      </c>
      <c r="C46" s="22" t="s">
        <v>31</v>
      </c>
      <c r="D46" s="22" t="s">
        <v>176</v>
      </c>
      <c r="E46" s="23" t="s">
        <v>142</v>
      </c>
      <c r="F46" s="22" t="s">
        <v>94</v>
      </c>
      <c r="G46" s="22"/>
      <c r="H46" s="22"/>
      <c r="I46" s="68">
        <v>44798</v>
      </c>
      <c r="J46" s="74">
        <v>5</v>
      </c>
      <c r="K46" s="71">
        <f t="shared" ca="1" si="10"/>
        <v>45588</v>
      </c>
      <c r="L46" s="71">
        <f t="shared" si="7"/>
        <v>44803</v>
      </c>
      <c r="M46" s="76">
        <f t="shared" ca="1" si="8"/>
        <v>-785</v>
      </c>
      <c r="N46" s="76" t="str">
        <f t="shared" ca="1" si="9"/>
        <v xml:space="preserve">Vencido </v>
      </c>
      <c r="O46" s="22" t="s">
        <v>150</v>
      </c>
      <c r="P46" s="39">
        <v>2.16</v>
      </c>
      <c r="Q46" s="39"/>
      <c r="R46" s="39"/>
      <c r="S46" s="39"/>
      <c r="T46" s="39"/>
      <c r="U46" s="39"/>
      <c r="V46" s="39"/>
      <c r="W46" s="39"/>
      <c r="X46" s="39"/>
      <c r="Y46" s="39"/>
      <c r="Z46" s="22"/>
      <c r="AA46" s="22"/>
      <c r="AB46" s="45" t="s">
        <v>123</v>
      </c>
    </row>
    <row r="47" spans="1:28" ht="25.5" customHeight="1" x14ac:dyDescent="0.3">
      <c r="A47" s="22">
        <v>72</v>
      </c>
      <c r="B47" s="22" t="s">
        <v>38</v>
      </c>
      <c r="C47" s="22" t="s">
        <v>31</v>
      </c>
      <c r="D47" s="22" t="s">
        <v>177</v>
      </c>
      <c r="E47" s="23" t="s">
        <v>84</v>
      </c>
      <c r="F47" s="22" t="s">
        <v>94</v>
      </c>
      <c r="G47" s="22"/>
      <c r="H47" s="22"/>
      <c r="I47" s="68">
        <v>44798</v>
      </c>
      <c r="J47" s="74">
        <v>5</v>
      </c>
      <c r="K47" s="71">
        <f t="shared" ca="1" si="10"/>
        <v>45588</v>
      </c>
      <c r="L47" s="71">
        <f t="shared" si="7"/>
        <v>44803</v>
      </c>
      <c r="M47" s="76">
        <f t="shared" ca="1" si="8"/>
        <v>-785</v>
      </c>
      <c r="N47" s="76" t="str">
        <f t="shared" ca="1" si="9"/>
        <v xml:space="preserve">Vencido </v>
      </c>
      <c r="O47" s="22" t="s">
        <v>150</v>
      </c>
      <c r="P47" s="39">
        <v>2.17</v>
      </c>
      <c r="Q47" s="39"/>
      <c r="R47" s="39"/>
      <c r="S47" s="39"/>
      <c r="T47" s="39"/>
      <c r="U47" s="39"/>
      <c r="V47" s="39"/>
      <c r="W47" s="39"/>
      <c r="X47" s="39"/>
      <c r="Y47" s="39"/>
      <c r="Z47" s="22"/>
      <c r="AA47" s="22"/>
      <c r="AB47" s="45" t="s">
        <v>123</v>
      </c>
    </row>
    <row r="48" spans="1:28" ht="25.5" customHeight="1" x14ac:dyDescent="0.3">
      <c r="A48" s="22">
        <v>73</v>
      </c>
      <c r="B48" s="22" t="s">
        <v>38</v>
      </c>
      <c r="C48" s="22" t="s">
        <v>31</v>
      </c>
      <c r="D48" s="22" t="s">
        <v>178</v>
      </c>
      <c r="E48" s="23" t="s">
        <v>145</v>
      </c>
      <c r="F48" s="22" t="s">
        <v>94</v>
      </c>
      <c r="G48" s="22"/>
      <c r="H48" s="22"/>
      <c r="I48" s="68">
        <v>44800</v>
      </c>
      <c r="J48" s="74">
        <v>5</v>
      </c>
      <c r="K48" s="71">
        <f t="shared" ca="1" si="10"/>
        <v>45588</v>
      </c>
      <c r="L48" s="71">
        <f t="shared" si="7"/>
        <v>44805</v>
      </c>
      <c r="M48" s="76">
        <f t="shared" ca="1" si="8"/>
        <v>-783</v>
      </c>
      <c r="N48" s="76" t="str">
        <f t="shared" ca="1" si="9"/>
        <v xml:space="preserve">Vencido </v>
      </c>
      <c r="O48" s="22" t="s">
        <v>150</v>
      </c>
      <c r="P48" s="39">
        <v>2.15</v>
      </c>
      <c r="Q48" s="39"/>
      <c r="R48" s="39"/>
      <c r="S48" s="39"/>
      <c r="T48" s="39"/>
      <c r="U48" s="39"/>
      <c r="V48" s="39"/>
      <c r="W48" s="39"/>
      <c r="X48" s="39"/>
      <c r="Y48" s="39"/>
      <c r="Z48" s="22"/>
      <c r="AA48" s="22"/>
      <c r="AB48" s="45" t="s">
        <v>123</v>
      </c>
    </row>
    <row r="49" spans="1:28" ht="25.5" customHeight="1" x14ac:dyDescent="0.3">
      <c r="A49" s="22">
        <v>74</v>
      </c>
      <c r="B49" s="22" t="s">
        <v>38</v>
      </c>
      <c r="C49" s="22" t="s">
        <v>31</v>
      </c>
      <c r="D49" s="22" t="s">
        <v>179</v>
      </c>
      <c r="E49" s="23" t="s">
        <v>165</v>
      </c>
      <c r="F49" s="22" t="s">
        <v>94</v>
      </c>
      <c r="G49" s="22"/>
      <c r="H49" s="22"/>
      <c r="I49" s="68">
        <v>44798</v>
      </c>
      <c r="J49" s="74">
        <v>5</v>
      </c>
      <c r="K49" s="71">
        <f t="shared" ca="1" si="10"/>
        <v>45588</v>
      </c>
      <c r="L49" s="71">
        <f t="shared" si="7"/>
        <v>44803</v>
      </c>
      <c r="M49" s="76">
        <f t="shared" ca="1" si="8"/>
        <v>-785</v>
      </c>
      <c r="N49" s="76" t="str">
        <f t="shared" ca="1" si="9"/>
        <v xml:space="preserve">Vencido </v>
      </c>
      <c r="O49" s="22" t="s">
        <v>150</v>
      </c>
      <c r="P49" s="39">
        <v>2.2400000000000002</v>
      </c>
      <c r="Q49" s="39"/>
      <c r="R49" s="39"/>
      <c r="S49" s="39"/>
      <c r="T49" s="39"/>
      <c r="U49" s="39"/>
      <c r="V49" s="39"/>
      <c r="W49" s="39"/>
      <c r="X49" s="39"/>
      <c r="Y49" s="39"/>
      <c r="Z49" s="22"/>
      <c r="AA49" s="22"/>
      <c r="AB49" s="45" t="s">
        <v>123</v>
      </c>
    </row>
    <row r="50" spans="1:28" ht="25.5" customHeight="1" x14ac:dyDescent="0.3">
      <c r="A50" s="22">
        <v>75</v>
      </c>
      <c r="B50" s="22" t="s">
        <v>38</v>
      </c>
      <c r="C50" s="22" t="s">
        <v>31</v>
      </c>
      <c r="D50" s="22" t="s">
        <v>180</v>
      </c>
      <c r="E50" s="23" t="s">
        <v>76</v>
      </c>
      <c r="F50" s="22" t="s">
        <v>95</v>
      </c>
      <c r="G50" s="22"/>
      <c r="H50" s="22"/>
      <c r="I50" s="68">
        <v>44805</v>
      </c>
      <c r="J50" s="74">
        <v>5</v>
      </c>
      <c r="K50" s="71">
        <f t="shared" ca="1" si="10"/>
        <v>45588</v>
      </c>
      <c r="L50" s="71">
        <f t="shared" si="7"/>
        <v>44810</v>
      </c>
      <c r="M50" s="76">
        <f t="shared" ca="1" si="8"/>
        <v>-778</v>
      </c>
      <c r="N50" s="76" t="str">
        <f t="shared" ca="1" si="9"/>
        <v xml:space="preserve">Vencido </v>
      </c>
      <c r="O50" s="22" t="s">
        <v>103</v>
      </c>
      <c r="P50" s="39" t="s">
        <v>154</v>
      </c>
      <c r="Q50" s="39"/>
      <c r="R50" s="39"/>
      <c r="S50" s="39"/>
      <c r="T50" s="39"/>
      <c r="U50" s="39"/>
      <c r="V50" s="39"/>
      <c r="W50" s="39"/>
      <c r="X50" s="39"/>
      <c r="Y50" s="39"/>
      <c r="Z50" s="22" t="s">
        <v>116</v>
      </c>
      <c r="AA50" s="22"/>
      <c r="AB50" s="45" t="s">
        <v>121</v>
      </c>
    </row>
    <row r="51" spans="1:28" ht="25.5" customHeight="1" x14ac:dyDescent="0.3">
      <c r="A51" s="22">
        <v>76</v>
      </c>
      <c r="B51" s="22" t="s">
        <v>38</v>
      </c>
      <c r="C51" s="22" t="s">
        <v>31</v>
      </c>
      <c r="D51" s="22" t="s">
        <v>181</v>
      </c>
      <c r="E51" s="23" t="s">
        <v>43</v>
      </c>
      <c r="F51" s="22" t="s">
        <v>94</v>
      </c>
      <c r="G51" s="22"/>
      <c r="H51" s="22"/>
      <c r="I51" s="68">
        <v>44805</v>
      </c>
      <c r="J51" s="74">
        <v>5</v>
      </c>
      <c r="K51" s="71">
        <f t="shared" ca="1" si="10"/>
        <v>45588</v>
      </c>
      <c r="L51" s="71">
        <f t="shared" si="7"/>
        <v>44810</v>
      </c>
      <c r="M51" s="76">
        <f t="shared" ca="1" si="8"/>
        <v>-778</v>
      </c>
      <c r="N51" s="76" t="str">
        <f t="shared" ca="1" si="9"/>
        <v xml:space="preserve">Vencido </v>
      </c>
      <c r="O51" s="22" t="s">
        <v>106</v>
      </c>
      <c r="P51" s="39">
        <v>2.7</v>
      </c>
      <c r="Q51" s="39"/>
      <c r="R51" s="39"/>
      <c r="S51" s="39"/>
      <c r="T51" s="39"/>
      <c r="U51" s="39"/>
      <c r="V51" s="39"/>
      <c r="W51" s="39"/>
      <c r="X51" s="39"/>
      <c r="Y51" s="39"/>
      <c r="Z51" s="22" t="s">
        <v>116</v>
      </c>
      <c r="AA51" s="22"/>
      <c r="AB51" s="45" t="s">
        <v>123</v>
      </c>
    </row>
    <row r="52" spans="1:28" ht="25.5" customHeight="1" x14ac:dyDescent="0.3">
      <c r="A52" s="22">
        <v>77</v>
      </c>
      <c r="B52" s="22" t="s">
        <v>38</v>
      </c>
      <c r="C52" s="22" t="s">
        <v>31</v>
      </c>
      <c r="D52" s="22" t="s">
        <v>182</v>
      </c>
      <c r="E52" s="23" t="s">
        <v>77</v>
      </c>
      <c r="F52" s="22" t="s">
        <v>95</v>
      </c>
      <c r="G52" s="22"/>
      <c r="H52" s="22"/>
      <c r="I52" s="68">
        <v>44805</v>
      </c>
      <c r="J52" s="74">
        <v>5</v>
      </c>
      <c r="K52" s="71">
        <f t="shared" ca="1" si="10"/>
        <v>45588</v>
      </c>
      <c r="L52" s="71">
        <f t="shared" si="7"/>
        <v>44810</v>
      </c>
      <c r="M52" s="76">
        <f t="shared" ca="1" si="8"/>
        <v>-778</v>
      </c>
      <c r="N52" s="76" t="str">
        <f t="shared" ca="1" si="9"/>
        <v xml:space="preserve">Vencido </v>
      </c>
      <c r="O52" s="22" t="s">
        <v>105</v>
      </c>
      <c r="P52" s="39" t="s">
        <v>152</v>
      </c>
      <c r="Q52" s="39"/>
      <c r="R52" s="39"/>
      <c r="S52" s="39"/>
      <c r="T52" s="39"/>
      <c r="U52" s="39"/>
      <c r="V52" s="39"/>
      <c r="W52" s="39"/>
      <c r="X52" s="39"/>
      <c r="Y52" s="39"/>
      <c r="Z52" s="22" t="s">
        <v>116</v>
      </c>
      <c r="AA52" s="22"/>
      <c r="AB52" s="45" t="s">
        <v>121</v>
      </c>
    </row>
    <row r="53" spans="1:28" ht="25.5" customHeight="1" x14ac:dyDescent="0.3">
      <c r="A53" s="22">
        <v>78</v>
      </c>
      <c r="B53" s="22" t="s">
        <v>38</v>
      </c>
      <c r="C53" s="22" t="s">
        <v>31</v>
      </c>
      <c r="D53" s="22" t="s">
        <v>183</v>
      </c>
      <c r="E53" s="23" t="s">
        <v>156</v>
      </c>
      <c r="F53" s="22" t="s">
        <v>95</v>
      </c>
      <c r="G53" s="22"/>
      <c r="H53" s="22"/>
      <c r="I53" s="68">
        <v>44805</v>
      </c>
      <c r="J53" s="74">
        <v>5</v>
      </c>
      <c r="K53" s="71">
        <f t="shared" ca="1" si="10"/>
        <v>45588</v>
      </c>
      <c r="L53" s="71">
        <f t="shared" si="7"/>
        <v>44810</v>
      </c>
      <c r="M53" s="76">
        <f t="shared" ca="1" si="8"/>
        <v>-778</v>
      </c>
      <c r="N53" s="76" t="str">
        <f t="shared" ca="1" si="9"/>
        <v xml:space="preserve">Vencido </v>
      </c>
      <c r="O53" s="22" t="s">
        <v>104</v>
      </c>
      <c r="P53" s="39">
        <v>2.11</v>
      </c>
      <c r="Q53" s="39"/>
      <c r="R53" s="39"/>
      <c r="S53" s="39"/>
      <c r="T53" s="39"/>
      <c r="U53" s="39"/>
      <c r="V53" s="39"/>
      <c r="W53" s="39"/>
      <c r="X53" s="39"/>
      <c r="Y53" s="39"/>
      <c r="Z53" s="22" t="s">
        <v>116</v>
      </c>
      <c r="AA53" s="22"/>
      <c r="AB53" s="45" t="s">
        <v>121</v>
      </c>
    </row>
    <row r="54" spans="1:28" ht="25.5" customHeight="1" x14ac:dyDescent="0.3">
      <c r="A54" s="22">
        <v>79</v>
      </c>
      <c r="B54" s="22" t="s">
        <v>38</v>
      </c>
      <c r="C54" s="22" t="s">
        <v>31</v>
      </c>
      <c r="D54" s="22" t="s">
        <v>184</v>
      </c>
      <c r="E54" s="23" t="s">
        <v>143</v>
      </c>
      <c r="F54" s="22" t="s">
        <v>94</v>
      </c>
      <c r="G54" s="22"/>
      <c r="H54" s="22"/>
      <c r="I54" s="68">
        <v>44793</v>
      </c>
      <c r="J54" s="74">
        <v>5</v>
      </c>
      <c r="K54" s="71">
        <f t="shared" ca="1" si="10"/>
        <v>45588</v>
      </c>
      <c r="L54" s="71">
        <f t="shared" si="7"/>
        <v>44798</v>
      </c>
      <c r="M54" s="76">
        <f t="shared" ca="1" si="8"/>
        <v>-790</v>
      </c>
      <c r="N54" s="76" t="str">
        <f t="shared" ca="1" si="9"/>
        <v xml:space="preserve">Vencido </v>
      </c>
      <c r="O54" s="22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22"/>
      <c r="AA54" s="22"/>
      <c r="AB54" s="45" t="s">
        <v>123</v>
      </c>
    </row>
    <row r="55" spans="1:28" ht="25.5" customHeight="1" x14ac:dyDescent="0.3">
      <c r="A55" s="22">
        <v>80</v>
      </c>
      <c r="B55" s="22" t="s">
        <v>38</v>
      </c>
      <c r="C55" s="22" t="s">
        <v>31</v>
      </c>
      <c r="D55" s="22" t="s">
        <v>185</v>
      </c>
      <c r="E55" s="23" t="s">
        <v>85</v>
      </c>
      <c r="F55" s="22" t="s">
        <v>94</v>
      </c>
      <c r="G55" s="22"/>
      <c r="H55" s="22"/>
      <c r="I55" s="68">
        <v>44793</v>
      </c>
      <c r="J55" s="74">
        <v>5</v>
      </c>
      <c r="K55" s="71">
        <f t="shared" ca="1" si="10"/>
        <v>45588</v>
      </c>
      <c r="L55" s="71">
        <f t="shared" si="7"/>
        <v>44798</v>
      </c>
      <c r="M55" s="76">
        <f t="shared" ca="1" si="8"/>
        <v>-790</v>
      </c>
      <c r="N55" s="76" t="str">
        <f t="shared" ca="1" si="9"/>
        <v xml:space="preserve">Vencido </v>
      </c>
      <c r="O55" s="22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22"/>
      <c r="AA55" s="22"/>
      <c r="AB55" s="45" t="s">
        <v>123</v>
      </c>
    </row>
    <row r="56" spans="1:28" ht="25.5" customHeight="1" x14ac:dyDescent="0.3">
      <c r="A56" s="22">
        <v>81</v>
      </c>
      <c r="B56" s="22" t="s">
        <v>38</v>
      </c>
      <c r="C56" s="22" t="s">
        <v>31</v>
      </c>
      <c r="D56" s="22" t="s">
        <v>186</v>
      </c>
      <c r="E56" s="23" t="s">
        <v>79</v>
      </c>
      <c r="F56" s="22" t="s">
        <v>95</v>
      </c>
      <c r="G56" s="22"/>
      <c r="H56" s="22"/>
      <c r="I56" s="68">
        <v>44796</v>
      </c>
      <c r="J56" s="74">
        <v>5</v>
      </c>
      <c r="K56" s="71">
        <f t="shared" ca="1" si="10"/>
        <v>45588</v>
      </c>
      <c r="L56" s="71">
        <f t="shared" si="7"/>
        <v>44801</v>
      </c>
      <c r="M56" s="76">
        <f t="shared" ca="1" si="8"/>
        <v>-787</v>
      </c>
      <c r="N56" s="76" t="str">
        <f t="shared" ca="1" si="9"/>
        <v xml:space="preserve">Vencido </v>
      </c>
      <c r="O56" s="39" t="s">
        <v>127</v>
      </c>
      <c r="P56" s="39">
        <v>2.2200000000000002</v>
      </c>
      <c r="Q56" s="39"/>
      <c r="R56" s="39"/>
      <c r="S56" s="39"/>
      <c r="T56" s="39"/>
      <c r="U56" s="39"/>
      <c r="V56" s="39"/>
      <c r="W56" s="39"/>
      <c r="X56" s="39"/>
      <c r="Y56" s="39"/>
      <c r="Z56" s="22" t="s">
        <v>116</v>
      </c>
      <c r="AA56" s="22"/>
      <c r="AB56" s="45" t="s">
        <v>121</v>
      </c>
    </row>
    <row r="57" spans="1:28" ht="25.5" customHeight="1" x14ac:dyDescent="0.3">
      <c r="A57" s="22">
        <v>82</v>
      </c>
      <c r="B57" s="22" t="s">
        <v>38</v>
      </c>
      <c r="C57" s="22" t="s">
        <v>31</v>
      </c>
      <c r="D57" s="22" t="s">
        <v>187</v>
      </c>
      <c r="E57" s="23" t="s">
        <v>80</v>
      </c>
      <c r="F57" s="22" t="s">
        <v>95</v>
      </c>
      <c r="G57" s="22"/>
      <c r="H57" s="22"/>
      <c r="I57" s="68">
        <v>44796</v>
      </c>
      <c r="J57" s="74">
        <v>5</v>
      </c>
      <c r="K57" s="71">
        <f t="shared" ca="1" si="10"/>
        <v>45588</v>
      </c>
      <c r="L57" s="71">
        <f t="shared" si="7"/>
        <v>44801</v>
      </c>
      <c r="M57" s="76">
        <f t="shared" ca="1" si="8"/>
        <v>-787</v>
      </c>
      <c r="N57" s="76" t="str">
        <f t="shared" ca="1" si="9"/>
        <v xml:space="preserve">Vencido </v>
      </c>
      <c r="O57" s="22" t="s">
        <v>101</v>
      </c>
      <c r="P57" s="39">
        <v>2.2200000000000002</v>
      </c>
      <c r="Q57" s="39"/>
      <c r="R57" s="39"/>
      <c r="S57" s="39"/>
      <c r="T57" s="39"/>
      <c r="U57" s="39"/>
      <c r="V57" s="39"/>
      <c r="W57" s="39"/>
      <c r="X57" s="39"/>
      <c r="Y57" s="39"/>
      <c r="Z57" s="22" t="s">
        <v>116</v>
      </c>
      <c r="AA57" s="22"/>
      <c r="AB57" s="45" t="s">
        <v>121</v>
      </c>
    </row>
    <row r="58" spans="1:28" ht="25.5" customHeight="1" x14ac:dyDescent="0.3">
      <c r="A58" s="22">
        <v>83</v>
      </c>
      <c r="B58" s="22" t="s">
        <v>38</v>
      </c>
      <c r="C58" s="22" t="s">
        <v>31</v>
      </c>
      <c r="D58" s="22" t="s">
        <v>188</v>
      </c>
      <c r="E58" s="23" t="s">
        <v>81</v>
      </c>
      <c r="F58" s="22" t="s">
        <v>95</v>
      </c>
      <c r="G58" s="22"/>
      <c r="H58" s="22"/>
      <c r="I58" s="68">
        <v>44796</v>
      </c>
      <c r="J58" s="74">
        <v>5</v>
      </c>
      <c r="K58" s="71">
        <f t="shared" ca="1" si="10"/>
        <v>45588</v>
      </c>
      <c r="L58" s="71">
        <f t="shared" si="7"/>
        <v>44801</v>
      </c>
      <c r="M58" s="76">
        <f t="shared" ca="1" si="8"/>
        <v>-787</v>
      </c>
      <c r="N58" s="76" t="str">
        <f t="shared" ca="1" si="9"/>
        <v xml:space="preserve">Vencido </v>
      </c>
      <c r="O58" s="22" t="s">
        <v>100</v>
      </c>
      <c r="P58" s="39">
        <v>2.2200000000000002</v>
      </c>
      <c r="Q58" s="39"/>
      <c r="R58" s="39"/>
      <c r="S58" s="39"/>
      <c r="T58" s="39"/>
      <c r="U58" s="39"/>
      <c r="V58" s="39"/>
      <c r="W58" s="39"/>
      <c r="X58" s="39"/>
      <c r="Y58" s="39"/>
      <c r="Z58" s="22" t="s">
        <v>116</v>
      </c>
      <c r="AA58" s="22"/>
      <c r="AB58" s="45" t="s">
        <v>121</v>
      </c>
    </row>
    <row r="59" spans="1:28" ht="25.5" customHeight="1" x14ac:dyDescent="0.3">
      <c r="A59" s="22">
        <v>84</v>
      </c>
      <c r="B59" s="22" t="s">
        <v>38</v>
      </c>
      <c r="C59" s="22" t="s">
        <v>31</v>
      </c>
      <c r="D59" s="22" t="s">
        <v>189</v>
      </c>
      <c r="E59" s="23" t="s">
        <v>163</v>
      </c>
      <c r="F59" s="22" t="s">
        <v>95</v>
      </c>
      <c r="G59" s="22"/>
      <c r="H59" s="22"/>
      <c r="I59" s="68">
        <v>44796</v>
      </c>
      <c r="J59" s="74">
        <v>5</v>
      </c>
      <c r="K59" s="71">
        <f t="shared" ca="1" si="10"/>
        <v>45588</v>
      </c>
      <c r="L59" s="71">
        <f t="shared" si="7"/>
        <v>44801</v>
      </c>
      <c r="M59" s="76">
        <f t="shared" ca="1" si="8"/>
        <v>-787</v>
      </c>
      <c r="N59" s="76" t="str">
        <f t="shared" ca="1" si="9"/>
        <v xml:space="preserve">Vencido </v>
      </c>
      <c r="O59" s="22" t="s">
        <v>102</v>
      </c>
      <c r="P59" s="39">
        <v>2.2200000000000002</v>
      </c>
      <c r="Q59" s="39"/>
      <c r="R59" s="39"/>
      <c r="S59" s="39"/>
      <c r="T59" s="39"/>
      <c r="U59" s="39"/>
      <c r="V59" s="39"/>
      <c r="W59" s="39"/>
      <c r="X59" s="39"/>
      <c r="Y59" s="39"/>
      <c r="Z59" s="22" t="s">
        <v>116</v>
      </c>
      <c r="AA59" s="22"/>
      <c r="AB59" s="45" t="s">
        <v>121</v>
      </c>
    </row>
    <row r="60" spans="1:28" ht="25.5" customHeight="1" x14ac:dyDescent="0.3">
      <c r="A60" s="22">
        <v>85</v>
      </c>
      <c r="B60" s="22" t="s">
        <v>38</v>
      </c>
      <c r="C60" s="22" t="s">
        <v>31</v>
      </c>
      <c r="D60" s="22" t="s">
        <v>190</v>
      </c>
      <c r="E60" s="23" t="s">
        <v>164</v>
      </c>
      <c r="F60" s="22"/>
      <c r="G60" s="22"/>
      <c r="H60" s="22"/>
      <c r="I60" s="68">
        <v>44796</v>
      </c>
      <c r="J60" s="74">
        <v>5</v>
      </c>
      <c r="K60" s="71">
        <f t="shared" ca="1" si="10"/>
        <v>45588</v>
      </c>
      <c r="L60" s="71">
        <f t="shared" si="7"/>
        <v>44801</v>
      </c>
      <c r="M60" s="76">
        <f t="shared" ca="1" si="8"/>
        <v>-787</v>
      </c>
      <c r="N60" s="76" t="str">
        <f t="shared" ca="1" si="9"/>
        <v xml:space="preserve">Vencido </v>
      </c>
      <c r="O60" s="22" t="s">
        <v>150</v>
      </c>
      <c r="P60" s="39">
        <v>2.23</v>
      </c>
      <c r="Q60" s="39"/>
      <c r="R60" s="39"/>
      <c r="S60" s="39"/>
      <c r="T60" s="39"/>
      <c r="U60" s="39"/>
      <c r="V60" s="39"/>
      <c r="W60" s="39"/>
      <c r="X60" s="39"/>
      <c r="Y60" s="39"/>
      <c r="Z60" s="22"/>
      <c r="AA60" s="22"/>
    </row>
    <row r="61" spans="1:28" ht="25.5" customHeight="1" x14ac:dyDescent="0.3">
      <c r="A61" s="22">
        <v>86</v>
      </c>
      <c r="B61" s="22" t="s">
        <v>38</v>
      </c>
      <c r="C61" s="22" t="s">
        <v>31</v>
      </c>
      <c r="D61" s="22" t="s">
        <v>191</v>
      </c>
      <c r="E61" s="23" t="s">
        <v>78</v>
      </c>
      <c r="F61" s="22" t="s">
        <v>95</v>
      </c>
      <c r="G61" s="22"/>
      <c r="H61" s="22"/>
      <c r="I61" s="68">
        <v>44805</v>
      </c>
      <c r="J61" s="74">
        <v>5</v>
      </c>
      <c r="K61" s="71">
        <f t="shared" ca="1" si="10"/>
        <v>45588</v>
      </c>
      <c r="L61" s="71">
        <f t="shared" si="7"/>
        <v>44810</v>
      </c>
      <c r="M61" s="76">
        <f t="shared" ca="1" si="8"/>
        <v>-778</v>
      </c>
      <c r="N61" s="76" t="str">
        <f t="shared" ca="1" si="9"/>
        <v xml:space="preserve">Vencido </v>
      </c>
      <c r="O61" s="22" t="s">
        <v>110</v>
      </c>
      <c r="P61" s="39" t="s">
        <v>159</v>
      </c>
      <c r="Q61" s="39"/>
      <c r="R61" s="39"/>
      <c r="S61" s="39"/>
      <c r="T61" s="39"/>
      <c r="U61" s="39"/>
      <c r="V61" s="39"/>
      <c r="W61" s="39"/>
      <c r="X61" s="39"/>
      <c r="Y61" s="39"/>
      <c r="Z61" s="22" t="s">
        <v>116</v>
      </c>
      <c r="AA61" s="22"/>
      <c r="AB61" s="45" t="s">
        <v>121</v>
      </c>
    </row>
    <row r="62" spans="1:28" ht="25.5" customHeight="1" x14ac:dyDescent="0.3">
      <c r="A62" s="22">
        <v>87</v>
      </c>
      <c r="B62" s="22" t="s">
        <v>38</v>
      </c>
      <c r="C62" s="22" t="s">
        <v>31</v>
      </c>
      <c r="D62" s="22" t="s">
        <v>192</v>
      </c>
      <c r="E62" s="23" t="s">
        <v>82</v>
      </c>
      <c r="F62" s="22" t="s">
        <v>94</v>
      </c>
      <c r="G62" s="22"/>
      <c r="H62" s="22"/>
      <c r="I62" s="68">
        <v>44798</v>
      </c>
      <c r="J62" s="74">
        <v>5</v>
      </c>
      <c r="K62" s="71">
        <f t="shared" ca="1" si="10"/>
        <v>45588</v>
      </c>
      <c r="L62" s="71">
        <f t="shared" si="7"/>
        <v>44803</v>
      </c>
      <c r="M62" s="76">
        <f t="shared" ca="1" si="8"/>
        <v>-785</v>
      </c>
      <c r="N62" s="76" t="str">
        <f t="shared" ca="1" si="9"/>
        <v xml:space="preserve">Vencido </v>
      </c>
      <c r="O62" s="22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22"/>
      <c r="AA62" s="22"/>
      <c r="AB62" s="45" t="s">
        <v>123</v>
      </c>
    </row>
    <row r="63" spans="1:28" ht="25.5" customHeight="1" x14ac:dyDescent="0.3">
      <c r="A63" s="22">
        <v>88</v>
      </c>
      <c r="B63" s="22" t="s">
        <v>38</v>
      </c>
      <c r="C63" s="22" t="s">
        <v>31</v>
      </c>
      <c r="D63" s="22" t="s">
        <v>193</v>
      </c>
      <c r="E63" s="23" t="s">
        <v>144</v>
      </c>
      <c r="F63" s="22" t="s">
        <v>94</v>
      </c>
      <c r="G63" s="22"/>
      <c r="H63" s="22"/>
      <c r="I63" s="68">
        <v>44805</v>
      </c>
      <c r="J63" s="74">
        <v>5</v>
      </c>
      <c r="K63" s="71">
        <f t="shared" ca="1" si="10"/>
        <v>45588</v>
      </c>
      <c r="L63" s="71">
        <f t="shared" si="7"/>
        <v>44810</v>
      </c>
      <c r="M63" s="76">
        <f t="shared" ca="1" si="8"/>
        <v>-778</v>
      </c>
      <c r="N63" s="76" t="str">
        <f t="shared" ca="1" si="9"/>
        <v xml:space="preserve">Vencido </v>
      </c>
      <c r="O63" s="22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22"/>
      <c r="AA63" s="22"/>
      <c r="AB63" s="45" t="s">
        <v>123</v>
      </c>
    </row>
    <row r="64" spans="1:28" ht="25.5" customHeight="1" x14ac:dyDescent="0.3">
      <c r="A64" s="22">
        <v>89</v>
      </c>
      <c r="B64" s="22" t="s">
        <v>38</v>
      </c>
      <c r="C64" s="22" t="s">
        <v>31</v>
      </c>
      <c r="D64" s="22" t="s">
        <v>194</v>
      </c>
      <c r="E64" s="47" t="s">
        <v>148</v>
      </c>
      <c r="F64" s="22" t="s">
        <v>94</v>
      </c>
      <c r="G64" s="22"/>
      <c r="H64" s="22"/>
      <c r="I64" s="68">
        <v>44805</v>
      </c>
      <c r="J64" s="74">
        <v>5</v>
      </c>
      <c r="K64" s="71">
        <f t="shared" ca="1" si="10"/>
        <v>45588</v>
      </c>
      <c r="L64" s="71">
        <f t="shared" si="7"/>
        <v>44810</v>
      </c>
      <c r="M64" s="76">
        <f t="shared" ca="1" si="8"/>
        <v>-778</v>
      </c>
      <c r="N64" s="76" t="str">
        <f t="shared" ca="1" si="9"/>
        <v xml:space="preserve">Vencido </v>
      </c>
      <c r="O64" s="22"/>
      <c r="P64" s="39">
        <v>3.9</v>
      </c>
      <c r="Q64" s="39"/>
      <c r="R64" s="39"/>
      <c r="S64" s="39"/>
      <c r="T64" s="39"/>
      <c r="U64" s="39"/>
      <c r="V64" s="39"/>
      <c r="W64" s="39"/>
      <c r="X64" s="39"/>
      <c r="Y64" s="39"/>
      <c r="Z64" s="22"/>
      <c r="AA64" s="22"/>
      <c r="AB64" s="45" t="s">
        <v>123</v>
      </c>
    </row>
    <row r="65" spans="1:28" ht="25.5" customHeight="1" x14ac:dyDescent="0.3">
      <c r="A65" s="22">
        <v>90</v>
      </c>
      <c r="B65" s="22" t="s">
        <v>38</v>
      </c>
      <c r="C65" s="22" t="s">
        <v>31</v>
      </c>
      <c r="D65" s="22" t="s">
        <v>195</v>
      </c>
      <c r="E65" s="47" t="s">
        <v>172</v>
      </c>
      <c r="F65" s="22" t="s">
        <v>94</v>
      </c>
      <c r="G65" s="22"/>
      <c r="H65" s="22"/>
      <c r="I65" s="68">
        <v>44805</v>
      </c>
      <c r="J65" s="74">
        <v>5</v>
      </c>
      <c r="K65" s="71">
        <f t="shared" ca="1" si="10"/>
        <v>45588</v>
      </c>
      <c r="L65" s="71">
        <f t="shared" si="7"/>
        <v>44810</v>
      </c>
      <c r="M65" s="76">
        <f t="shared" ca="1" si="8"/>
        <v>-778</v>
      </c>
      <c r="N65" s="76" t="str">
        <f t="shared" ca="1" si="9"/>
        <v xml:space="preserve">Vencido </v>
      </c>
      <c r="O65" s="22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22"/>
      <c r="AA65" s="22"/>
      <c r="AB65" s="45" t="s">
        <v>123</v>
      </c>
    </row>
    <row r="66" spans="1:28" ht="25.5" customHeight="1" x14ac:dyDescent="0.3">
      <c r="A66" s="22">
        <v>91</v>
      </c>
      <c r="B66" s="22" t="s">
        <v>38</v>
      </c>
      <c r="C66" s="22" t="s">
        <v>31</v>
      </c>
      <c r="D66" s="22" t="s">
        <v>196</v>
      </c>
      <c r="E66" s="23" t="s">
        <v>201</v>
      </c>
      <c r="F66" s="22" t="s">
        <v>94</v>
      </c>
      <c r="G66" s="22"/>
      <c r="H66" s="22"/>
      <c r="I66" s="68">
        <v>44805</v>
      </c>
      <c r="J66" s="74">
        <v>5</v>
      </c>
      <c r="K66" s="71">
        <f t="shared" ca="1" si="10"/>
        <v>45588</v>
      </c>
      <c r="L66" s="71">
        <f t="shared" si="7"/>
        <v>44810</v>
      </c>
      <c r="M66" s="76">
        <f t="shared" ca="1" si="8"/>
        <v>-778</v>
      </c>
      <c r="N66" s="76" t="str">
        <f t="shared" ca="1" si="9"/>
        <v xml:space="preserve">Vencido </v>
      </c>
      <c r="O66" s="22" t="s">
        <v>150</v>
      </c>
      <c r="P66" s="39" t="s">
        <v>166</v>
      </c>
      <c r="Q66" s="39"/>
      <c r="R66" s="39"/>
      <c r="S66" s="39"/>
      <c r="T66" s="39"/>
      <c r="U66" s="39"/>
      <c r="V66" s="39"/>
      <c r="W66" s="39"/>
      <c r="X66" s="39"/>
      <c r="Y66" s="39"/>
      <c r="Z66" s="22"/>
      <c r="AA66" s="22"/>
      <c r="AB66" s="45" t="s">
        <v>123</v>
      </c>
    </row>
    <row r="67" spans="1:28" ht="40.799999999999997" x14ac:dyDescent="0.3">
      <c r="A67" s="22">
        <v>92</v>
      </c>
      <c r="B67" s="22" t="s">
        <v>38</v>
      </c>
      <c r="C67" s="22" t="s">
        <v>31</v>
      </c>
      <c r="D67" s="22" t="s">
        <v>197</v>
      </c>
      <c r="E67" s="23" t="s">
        <v>128</v>
      </c>
      <c r="F67" s="22" t="s">
        <v>95</v>
      </c>
      <c r="G67" s="22"/>
      <c r="H67" s="22"/>
      <c r="I67" s="68">
        <v>44803</v>
      </c>
      <c r="J67" s="74">
        <v>5</v>
      </c>
      <c r="K67" s="71">
        <f t="shared" ca="1" si="10"/>
        <v>45588</v>
      </c>
      <c r="L67" s="71">
        <f t="shared" si="7"/>
        <v>44808</v>
      </c>
      <c r="M67" s="76">
        <f t="shared" ca="1" si="8"/>
        <v>-780</v>
      </c>
      <c r="N67" s="76" t="str">
        <f t="shared" ca="1" si="9"/>
        <v xml:space="preserve">Vencido </v>
      </c>
      <c r="O67" s="39" t="s">
        <v>157</v>
      </c>
      <c r="P67" s="39">
        <v>2.12</v>
      </c>
      <c r="Q67" s="39"/>
      <c r="R67" s="39"/>
      <c r="S67" s="39"/>
      <c r="T67" s="39"/>
      <c r="U67" s="39"/>
      <c r="V67" s="39"/>
      <c r="W67" s="39"/>
      <c r="X67" s="39"/>
      <c r="Y67" s="39"/>
      <c r="Z67" s="22" t="s">
        <v>116</v>
      </c>
      <c r="AA67" s="22"/>
      <c r="AB67" s="45" t="s">
        <v>121</v>
      </c>
    </row>
    <row r="68" spans="1:28" ht="25.5" customHeight="1" x14ac:dyDescent="0.3">
      <c r="A68" s="22">
        <v>93</v>
      </c>
      <c r="B68" s="22" t="s">
        <v>38</v>
      </c>
      <c r="C68" s="22" t="s">
        <v>31</v>
      </c>
      <c r="D68" s="22" t="s">
        <v>198</v>
      </c>
      <c r="E68" s="23" t="s">
        <v>158</v>
      </c>
      <c r="F68" s="22" t="s">
        <v>95</v>
      </c>
      <c r="G68" s="22"/>
      <c r="H68" s="22"/>
      <c r="I68" s="68">
        <v>44803</v>
      </c>
      <c r="J68" s="74">
        <v>5</v>
      </c>
      <c r="K68" s="71">
        <f t="shared" ca="1" si="10"/>
        <v>45588</v>
      </c>
      <c r="L68" s="71">
        <f t="shared" si="7"/>
        <v>44808</v>
      </c>
      <c r="M68" s="76">
        <f t="shared" ca="1" si="8"/>
        <v>-780</v>
      </c>
      <c r="N68" s="76" t="str">
        <f t="shared" ca="1" si="9"/>
        <v xml:space="preserve">Vencido </v>
      </c>
      <c r="O68" s="22" t="s">
        <v>111</v>
      </c>
      <c r="P68" s="39">
        <v>2.12</v>
      </c>
      <c r="Q68" s="39"/>
      <c r="R68" s="39"/>
      <c r="S68" s="39"/>
      <c r="T68" s="39"/>
      <c r="U68" s="39"/>
      <c r="V68" s="39"/>
      <c r="W68" s="39"/>
      <c r="X68" s="39"/>
      <c r="Y68" s="39"/>
      <c r="Z68" s="22" t="s">
        <v>115</v>
      </c>
      <c r="AA68" s="22"/>
      <c r="AB68" s="45" t="s">
        <v>121</v>
      </c>
    </row>
    <row r="69" spans="1:28" ht="25.5" customHeight="1" x14ac:dyDescent="0.3">
      <c r="A69" s="22">
        <v>94</v>
      </c>
      <c r="B69" s="22" t="s">
        <v>38</v>
      </c>
      <c r="C69" s="22" t="s">
        <v>31</v>
      </c>
      <c r="D69" s="22" t="s">
        <v>199</v>
      </c>
      <c r="E69" s="23" t="s">
        <v>129</v>
      </c>
      <c r="F69" s="22" t="s">
        <v>95</v>
      </c>
      <c r="G69" s="22"/>
      <c r="H69" s="22"/>
      <c r="I69" s="68">
        <v>44803</v>
      </c>
      <c r="J69" s="74">
        <v>5</v>
      </c>
      <c r="K69" s="71">
        <f t="shared" ca="1" si="10"/>
        <v>45588</v>
      </c>
      <c r="L69" s="71">
        <f t="shared" si="7"/>
        <v>44808</v>
      </c>
      <c r="M69" s="76">
        <f t="shared" ca="1" si="8"/>
        <v>-780</v>
      </c>
      <c r="N69" s="76" t="str">
        <f t="shared" ca="1" si="9"/>
        <v xml:space="preserve">Vencido </v>
      </c>
      <c r="O69" s="22" t="s">
        <v>108</v>
      </c>
      <c r="P69" s="39" t="s">
        <v>168</v>
      </c>
      <c r="Q69" s="39"/>
      <c r="R69" s="39"/>
      <c r="S69" s="39"/>
      <c r="T69" s="39"/>
      <c r="U69" s="39"/>
      <c r="V69" s="39"/>
      <c r="W69" s="39"/>
      <c r="X69" s="39"/>
      <c r="Y69" s="39"/>
      <c r="Z69" s="22" t="s">
        <v>115</v>
      </c>
      <c r="AA69" s="22"/>
      <c r="AB69" s="45" t="s">
        <v>121</v>
      </c>
    </row>
    <row r="70" spans="1:28" ht="25.5" customHeight="1" x14ac:dyDescent="0.3">
      <c r="A70" s="22">
        <v>95</v>
      </c>
      <c r="B70" s="22" t="s">
        <v>38</v>
      </c>
      <c r="C70" s="22" t="s">
        <v>31</v>
      </c>
      <c r="D70" s="22" t="s">
        <v>200</v>
      </c>
      <c r="E70" s="23" t="s">
        <v>160</v>
      </c>
      <c r="F70" s="22" t="s">
        <v>95</v>
      </c>
      <c r="G70" s="22"/>
      <c r="H70" s="22"/>
      <c r="I70" s="68" t="e">
        <v>#N/A</v>
      </c>
      <c r="J70" s="74">
        <v>5</v>
      </c>
      <c r="K70" s="71">
        <f t="shared" ca="1" si="10"/>
        <v>45588</v>
      </c>
      <c r="L70" s="71" t="e">
        <f t="shared" si="7"/>
        <v>#N/A</v>
      </c>
      <c r="M70" s="76" t="e">
        <f t="shared" ca="1" si="8"/>
        <v>#N/A</v>
      </c>
      <c r="N70" s="76" t="e">
        <f t="shared" ca="1" si="9"/>
        <v>#N/A</v>
      </c>
      <c r="O70" s="42" t="s">
        <v>161</v>
      </c>
      <c r="P70" s="39">
        <v>2.19</v>
      </c>
      <c r="Q70" s="39"/>
      <c r="R70" s="39"/>
      <c r="S70" s="39"/>
      <c r="T70" s="39"/>
      <c r="U70" s="39"/>
      <c r="V70" s="39"/>
      <c r="W70" s="39"/>
      <c r="X70" s="39"/>
      <c r="Y70" s="39"/>
      <c r="Z70" s="22" t="s">
        <v>115</v>
      </c>
      <c r="AA70" s="42" t="s">
        <v>212</v>
      </c>
      <c r="AB70" s="45" t="s">
        <v>121</v>
      </c>
    </row>
    <row r="71" spans="1:28" ht="25.5" customHeight="1" x14ac:dyDescent="0.3">
      <c r="A71" s="22">
        <v>96</v>
      </c>
      <c r="B71" s="22" t="s">
        <v>38</v>
      </c>
      <c r="C71" s="22" t="s">
        <v>31</v>
      </c>
      <c r="D71" s="22" t="s">
        <v>61</v>
      </c>
      <c r="E71" s="23" t="s">
        <v>155</v>
      </c>
      <c r="F71" s="22" t="s">
        <v>95</v>
      </c>
      <c r="G71" s="22"/>
      <c r="H71" s="22"/>
      <c r="I71" s="68">
        <v>44800</v>
      </c>
      <c r="J71" s="74">
        <v>5</v>
      </c>
      <c r="K71" s="71">
        <f t="shared" ca="1" si="10"/>
        <v>45588</v>
      </c>
      <c r="L71" s="71">
        <f t="shared" si="7"/>
        <v>44805</v>
      </c>
      <c r="M71" s="76">
        <f t="shared" ca="1" si="8"/>
        <v>-783</v>
      </c>
      <c r="N71" s="76" t="str">
        <f t="shared" ca="1" si="9"/>
        <v xml:space="preserve">Vencido </v>
      </c>
      <c r="O71" s="22" t="s">
        <v>109</v>
      </c>
      <c r="P71" s="55">
        <v>2.1</v>
      </c>
      <c r="Q71" s="55"/>
      <c r="R71" s="55"/>
      <c r="S71" s="55"/>
      <c r="T71" s="55"/>
      <c r="U71" s="55"/>
      <c r="V71" s="55"/>
      <c r="W71" s="55"/>
      <c r="X71" s="55"/>
      <c r="Y71" s="55"/>
      <c r="Z71" s="22" t="s">
        <v>115</v>
      </c>
      <c r="AA71" s="22"/>
      <c r="AB71" s="45" t="s">
        <v>121</v>
      </c>
    </row>
    <row r="72" spans="1:28" ht="25.5" customHeight="1" x14ac:dyDescent="0.3">
      <c r="A72" s="22">
        <v>97</v>
      </c>
      <c r="B72" s="22" t="s">
        <v>38</v>
      </c>
      <c r="C72" s="22" t="s">
        <v>31</v>
      </c>
      <c r="D72" s="22" t="s">
        <v>62</v>
      </c>
      <c r="E72" s="23" t="s">
        <v>153</v>
      </c>
      <c r="F72" s="22"/>
      <c r="G72" s="22"/>
      <c r="H72" s="22"/>
      <c r="I72" s="68">
        <v>44800</v>
      </c>
      <c r="J72" s="74">
        <v>5</v>
      </c>
      <c r="K72" s="71">
        <f t="shared" ca="1" si="10"/>
        <v>45588</v>
      </c>
      <c r="L72" s="71">
        <f t="shared" si="7"/>
        <v>44805</v>
      </c>
      <c r="M72" s="76">
        <f t="shared" ca="1" si="8"/>
        <v>-783</v>
      </c>
      <c r="N72" s="76" t="str">
        <f t="shared" ca="1" si="9"/>
        <v xml:space="preserve">Vencido </v>
      </c>
      <c r="O72" s="22" t="s">
        <v>150</v>
      </c>
      <c r="P72" s="39">
        <v>2.2999999999999998</v>
      </c>
      <c r="Q72" s="39"/>
      <c r="R72" s="39"/>
      <c r="S72" s="39"/>
      <c r="T72" s="39"/>
      <c r="U72" s="39"/>
      <c r="V72" s="39"/>
      <c r="W72" s="39"/>
      <c r="X72" s="39"/>
      <c r="Y72" s="39"/>
      <c r="Z72" s="22"/>
      <c r="AA72" s="22"/>
    </row>
  </sheetData>
  <autoFilter ref="A7:AA78"/>
  <mergeCells count="9">
    <mergeCell ref="B6:E6"/>
    <mergeCell ref="F1:I3"/>
    <mergeCell ref="AA1:AA4"/>
    <mergeCell ref="A1:C4"/>
    <mergeCell ref="D1:E3"/>
    <mergeCell ref="D4:E4"/>
    <mergeCell ref="H4:O4"/>
    <mergeCell ref="I6:Q6"/>
    <mergeCell ref="R6:Y6"/>
  </mergeCells>
  <conditionalFormatting sqref="F80:G81 F84:G1048576 F1:F2 F4:G23 F25:G72">
    <cfRule type="cellIs" dxfId="12" priority="119" operator="equal">
      <formula>"NECESARIO?"</formula>
    </cfRule>
    <cfRule type="cellIs" dxfId="11" priority="120" operator="equal">
      <formula>"ACT-VAL"</formula>
    </cfRule>
    <cfRule type="cellIs" dxfId="10" priority="121" operator="equal">
      <formula>"NUEVO"</formula>
    </cfRule>
  </conditionalFormatting>
  <conditionalFormatting sqref="F24:G24">
    <cfRule type="cellIs" dxfId="9" priority="107" operator="equal">
      <formula>"NECESARIO?"</formula>
    </cfRule>
    <cfRule type="cellIs" dxfId="8" priority="108" operator="equal">
      <formula>"ACT-VAL"</formula>
    </cfRule>
    <cfRule type="cellIs" dxfId="7" priority="109" operator="equal">
      <formula>"NUEVO"</formula>
    </cfRule>
  </conditionalFormatting>
  <conditionalFormatting sqref="L9:N11 L13:N24 L26:N38 L40:N72">
    <cfRule type="cellIs" dxfId="6" priority="103" operator="equal">
      <formula>$K$9</formula>
    </cfRule>
    <cfRule type="cellIs" priority="104" operator="equal">
      <formula>44790</formula>
    </cfRule>
    <cfRule type="cellIs" dxfId="5" priority="105" operator="equal">
      <formula>44790</formula>
    </cfRule>
    <cfRule type="expression" priority="106">
      <formula>$L$9=$K$9</formula>
    </cfRule>
  </conditionalFormatting>
  <conditionalFormatting sqref="N9:N11 N13:N24 N26:N38 N40:N72">
    <cfRule type="containsText" dxfId="4" priority="71" operator="containsText" text="En Tiempo ">
      <formula>NOT(ISERROR(SEARCH("En Tiempo ",N9)))</formula>
    </cfRule>
    <cfRule type="containsText" dxfId="3" priority="72" operator="containsText" text="Por vencer">
      <formula>NOT(ISERROR(SEARCH("Por vencer",N9)))</formula>
    </cfRule>
    <cfRule type="containsText" dxfId="2" priority="73" operator="containsText" text="Por vencer">
      <formula>NOT(ISERROR(SEARCH("Por vencer",N9)))</formula>
    </cfRule>
    <cfRule type="containsText" dxfId="1" priority="74" operator="containsText" text="Vencido">
      <formula>NOT(ISERROR(SEARCH("Vencido",N9)))</formula>
    </cfRule>
  </conditionalFormatting>
  <conditionalFormatting sqref="Y9:Y72 Q9:Q72">
    <cfRule type="containsText" dxfId="0" priority="2" operator="containsText" text="Aprobado ">
      <formula>NOT(ISERROR(SEARCH("Aprobado ",Q9)))</formula>
    </cfRule>
  </conditionalFormatting>
  <pageMargins left="0.70866141732283472" right="0.49" top="0.74803149606299213" bottom="0.74803149606299213" header="0.11811023622047245" footer="0.31496062992125984"/>
  <pageSetup paperSize="122" scale="60" fitToHeight="0" orientation="portrait" r:id="rId1"/>
  <headerFooter>
    <oddFooter>&amp;L&amp;"Arial,Negrita Cursiva"Este documento es propiedad de la Empresa SUR ENERGY S.R.L. No sacar copias al documento, solicitar copia controlada al Dpto. SIG.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Caratula</vt:lpstr>
      <vt:lpstr>LDI</vt:lpstr>
      <vt:lpstr>LDI!Títulos_a_imprimir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IviNavi</dc:creator>
  <cp:lastModifiedBy>Cecil Cespedes</cp:lastModifiedBy>
  <cp:lastPrinted>2022-08-16T21:24:52Z</cp:lastPrinted>
  <dcterms:created xsi:type="dcterms:W3CDTF">2022-07-15T01:32:58Z</dcterms:created>
  <dcterms:modified xsi:type="dcterms:W3CDTF">2024-10-23T16:18:21Z</dcterms:modified>
</cp:coreProperties>
</file>